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755" windowHeight="5265" tabRatio="712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专项经费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债务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AS2DocOpenMode" hidden="1">"AS2DocumentEdit"</definedName>
    <definedName name="CXSJ">"2007年3季度"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JGMC">"编制单位：中铁十局集团"</definedName>
    <definedName name="kkkk">#REF!</definedName>
    <definedName name="Module.Prix_SMC" localSheetId="10">'表10'!Module.Prix_SMC</definedName>
    <definedName name="Module.Prix_SMC" localSheetId="11">'表11'!Module.Prix_SMC</definedName>
    <definedName name="Module.Prix_SMC" localSheetId="12">'表12'!Module.Prix_SMC</definedName>
    <definedName name="Module.Prix_SMC" localSheetId="13">'表13'!Module.Prix_SMC</definedName>
    <definedName name="Module.Prix_SMC" localSheetId="2">'表3'!Module.Prix_SMC</definedName>
    <definedName name="Module.Prix_SMC">[0]!Module.Prix_SMC</definedName>
    <definedName name="OS">'[5]Open'!#REF!</definedName>
    <definedName name="p21">'[6]铁道部4-8'!$I$6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'[2]Toolbox'!$A$3:$I$80</definedName>
    <definedName name="_xlnm.Print_Area">#N/A</definedName>
    <definedName name="Print_Area_MI">#REF!</definedName>
    <definedName name="_xlnm.Print_Titles" localSheetId="10">'表10'!$4:$4</definedName>
    <definedName name="_xlnm.Print_Titles" localSheetId="12">'表12'!$1:$4</definedName>
    <definedName name="_xlnm.Print_Titles" localSheetId="15">'表15'!$1:$3</definedName>
    <definedName name="_xlnm.Print_Titles" localSheetId="16">'表16'!$1:$3</definedName>
    <definedName name="_xlnm.Print_Titles" localSheetId="1">'表2'!$4:$4</definedName>
    <definedName name="_xlnm.Print_Titles" localSheetId="3">'表4'!$4:$4</definedName>
    <definedName name="_xlnm.Print_Titles" localSheetId="4">'表5'!$4:$4</definedName>
    <definedName name="_xlnm.Print_Titles" localSheetId="5">'表6'!$4:$4</definedName>
    <definedName name="_xlnm.Print_Titles" localSheetId="6">'表7'!$4:$4</definedName>
    <definedName name="_xlnm.Print_Titles">#N/A</definedName>
    <definedName name="Prix_SMC" localSheetId="10">'表10'!Prix_SMC</definedName>
    <definedName name="Prix_SMC" localSheetId="11">'表11'!Prix_SMC</definedName>
    <definedName name="Prix_SMC" localSheetId="12">'表12'!Prix_SMC</definedName>
    <definedName name="Prix_SMC" localSheetId="13">'表13'!Prix_SMC</definedName>
    <definedName name="Prix_SMC" localSheetId="2">'表3'!Prix_SMC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'[2]Financ. Overview'!$H$13</definedName>
    <definedName name="sfeggsafasfas">#REF!</definedName>
    <definedName name="solar_ratio">'[10]POWER ASSUMPTIONS'!$H$7</definedName>
    <definedName name="ss">#REF!</definedName>
    <definedName name="ss7fee">'[2]Financ. Overview'!$H$18</definedName>
    <definedName name="subsfee">'[2]Financ. Overview'!$H$14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9">#REF!</definedName>
    <definedName name="TextRefCopy15">#REF!</definedName>
    <definedName name="TextRefCopy152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151</definedName>
    <definedName name="toolbox">'[11]Toolbox'!$C$5:$T$1578</definedName>
    <definedName name="ttt">#REF!</definedName>
    <definedName name="tttt">#REF!</definedName>
    <definedName name="V5.1Fee">'[2]Financ. Overview'!$H$15</definedName>
    <definedName name="www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RangeCount" hidden="1">3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38</definedName>
    <definedName name="yyyy">#REF!</definedName>
    <definedName name="Z32_Cost_red">'[2]Financ. Overview'!#REF!</definedName>
    <definedName name="本级标准收入2004年">'[12]本年收入合计'!$E$4:$E$184</definedName>
    <definedName name="表1010" localSheetId="12">'表12'!表1010</definedName>
    <definedName name="表1010">[0]!表1010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'[16]XL4Poppy'!$A$15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'[31]基础编码'!$H$2:$H$3</definedName>
    <definedName name="学历">'[31]基础编码'!$S$2:$S$9</definedName>
    <definedName name="一般预算收入2002年">'[32]2002年一般预算收入'!$AC$4:$AC$184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'[33]P1012001'!$A$6:$E$117</definedName>
    <definedName name="中国">#REF!</definedName>
    <definedName name="中小学生人数2003年">'[34]中小学生'!$E$4:$E$184</definedName>
    <definedName name="总人口2003年">'[35]总人口'!$E$4:$E$184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2.xml><?xml version="1.0" encoding="utf-8"?>
<comments xmlns="http://schemas.openxmlformats.org/spreadsheetml/2006/main">
  <authors>
    <author>李欢</author>
  </authors>
  <commentList>
    <comment ref="A567" authorId="0">
      <text>
        <r>
          <rPr>
            <sz val="9"/>
            <rFont val="宋体"/>
            <family val="0"/>
          </rPr>
          <t>李欢:
20808</t>
        </r>
      </text>
    </comment>
    <comment ref="A575" authorId="0">
      <text>
        <r>
          <rPr>
            <sz val="9"/>
            <rFont val="宋体"/>
            <family val="0"/>
          </rPr>
          <t>李欢:
20809</t>
        </r>
      </text>
    </comment>
    <comment ref="A582" authorId="0">
      <text>
        <r>
          <rPr>
            <sz val="9"/>
            <rFont val="宋体"/>
            <family val="0"/>
          </rPr>
          <t>李欢:
20810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2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2018.01.01</t>
        </r>
        <r>
          <rPr>
            <sz val="9"/>
            <rFont val="宋体"/>
            <family val="0"/>
          </rPr>
          <t>实施</t>
        </r>
      </text>
    </comment>
  </commentList>
</comments>
</file>

<file path=xl/comments5.xml><?xml version="1.0" encoding="utf-8"?>
<comments xmlns="http://schemas.openxmlformats.org/spreadsheetml/2006/main">
  <authors>
    <author>李欢</author>
  </authors>
  <commentList>
    <comment ref="A567" authorId="0">
      <text>
        <r>
          <rPr>
            <sz val="9"/>
            <rFont val="宋体"/>
            <family val="0"/>
          </rPr>
          <t>李欢:
20808</t>
        </r>
      </text>
    </comment>
    <comment ref="A575" authorId="0">
      <text>
        <r>
          <rPr>
            <sz val="9"/>
            <rFont val="宋体"/>
            <family val="0"/>
          </rPr>
          <t>李欢:
20809</t>
        </r>
      </text>
    </comment>
    <comment ref="A582" authorId="0">
      <text>
        <r>
          <rPr>
            <sz val="9"/>
            <rFont val="宋体"/>
            <family val="0"/>
          </rPr>
          <t>李欢:
20810</t>
        </r>
      </text>
    </comment>
  </commentList>
</comments>
</file>

<file path=xl/sharedStrings.xml><?xml version="1.0" encoding="utf-8"?>
<sst xmlns="http://schemas.openxmlformats.org/spreadsheetml/2006/main" count="3055" uniqueCount="1341">
  <si>
    <t>二○一九年东湖区一般公共预算收入执行情况表</t>
  </si>
  <si>
    <t>单位：万元</t>
  </si>
  <si>
    <r>
      <t>收入项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</si>
  <si>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t>决算（执行)数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</si>
  <si>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</si>
  <si>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</si>
  <si>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</si>
  <si>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</si>
  <si>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</si>
  <si>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</si>
  <si>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</si>
  <si>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</si>
  <si>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</si>
  <si>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</si>
  <si>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</si>
  <si>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</si>
  <si>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</si>
  <si>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</si>
  <si>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</si>
  <si>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</si>
  <si>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</si>
  <si>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</si>
  <si>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</si>
  <si>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</si>
  <si>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</si>
  <si>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</si>
  <si>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</si>
  <si>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</si>
  <si>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</si>
  <si>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</si>
  <si>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</si>
  <si>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</si>
  <si>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二○一九年东湖区一般公共预算支出执行情况表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</si>
  <si>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</si>
  <si>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</si>
  <si>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</si>
  <si>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</si>
  <si>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</si>
  <si>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</si>
  <si>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</si>
  <si>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</si>
  <si>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</si>
  <si>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</si>
  <si>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</si>
  <si>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</si>
  <si>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</si>
  <si>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</si>
  <si>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</si>
  <si>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</si>
  <si>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</si>
  <si>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</si>
  <si>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</si>
  <si>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</si>
  <si>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</si>
  <si>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</si>
  <si>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</si>
  <si>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</si>
  <si>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</si>
  <si>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</si>
  <si>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</si>
  <si>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</si>
  <si>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</si>
  <si>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</si>
  <si>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</si>
  <si>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</si>
  <si>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</si>
  <si>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</si>
  <si>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</si>
  <si>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</si>
  <si>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</si>
  <si>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</si>
  <si>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</si>
  <si>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</si>
  <si>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</si>
  <si>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</si>
  <si>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</si>
  <si>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</si>
  <si>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</si>
  <si>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</si>
  <si>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</si>
  <si>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</si>
  <si>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</si>
  <si>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</si>
  <si>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</si>
  <si>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</si>
  <si>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</si>
  <si>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</si>
  <si>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</si>
  <si>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</si>
  <si>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</si>
  <si>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</si>
  <si>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</si>
  <si>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</si>
  <si>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</si>
  <si>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</si>
  <si>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</si>
  <si>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</si>
  <si>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</si>
  <si>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</si>
  <si>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</si>
  <si>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</si>
  <si>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</si>
  <si>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</si>
  <si>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</si>
  <si>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</si>
  <si>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</si>
  <si>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</si>
  <si>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</si>
  <si>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</si>
  <si>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</si>
  <si>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</si>
  <si>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</si>
  <si>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</si>
  <si>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</si>
  <si>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</si>
  <si>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</si>
  <si>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</si>
  <si>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</si>
  <si>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</si>
  <si>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</si>
  <si>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</si>
  <si>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</si>
  <si>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</si>
  <si>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</si>
  <si>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</si>
  <si>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</si>
  <si>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</si>
  <si>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</si>
  <si>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</si>
  <si>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</si>
  <si>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</si>
  <si>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</si>
  <si>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</si>
  <si>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</si>
  <si>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</si>
  <si>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</si>
  <si>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</si>
  <si>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</si>
  <si>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</si>
  <si>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</si>
  <si>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</si>
  <si>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</si>
  <si>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</si>
  <si>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</si>
  <si>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</si>
  <si>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</si>
  <si>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</si>
  <si>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</si>
  <si>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</si>
  <si>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</si>
  <si>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</si>
  <si>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</si>
  <si>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</si>
  <si>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</si>
  <si>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</si>
  <si>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</si>
  <si>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</si>
  <si>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</si>
  <si>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</si>
  <si>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</si>
  <si>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</si>
  <si>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</si>
  <si>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</si>
  <si>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</si>
  <si>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</si>
  <si>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</si>
  <si>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</si>
  <si>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</si>
  <si>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</si>
  <si>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</si>
  <si>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</si>
  <si>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</si>
  <si>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</si>
  <si>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</si>
  <si>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</si>
  <si>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</si>
  <si>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</si>
  <si>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</si>
  <si>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</si>
  <si>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</si>
  <si>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</si>
  <si>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</si>
  <si>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</si>
  <si>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</si>
  <si>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</si>
  <si>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</si>
  <si>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</si>
  <si>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</si>
  <si>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</si>
  <si>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</si>
  <si>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</si>
  <si>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</si>
  <si>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</si>
  <si>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</si>
  <si>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</si>
  <si>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</si>
  <si>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</si>
  <si>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</si>
  <si>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</si>
  <si>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</si>
  <si>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</si>
  <si>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</si>
  <si>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</si>
  <si>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</si>
  <si>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</si>
  <si>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</si>
  <si>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</si>
  <si>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</si>
  <si>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</si>
  <si>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</si>
  <si>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</si>
  <si>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</si>
  <si>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</si>
  <si>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</si>
  <si>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</si>
  <si>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</si>
  <si>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</si>
  <si>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</si>
  <si>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</si>
  <si>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</si>
  <si>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</si>
  <si>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</si>
  <si>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</si>
  <si>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</si>
  <si>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</si>
  <si>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</si>
  <si>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</si>
  <si>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</si>
  <si>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</si>
  <si>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</si>
  <si>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</si>
  <si>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</si>
  <si>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</si>
  <si>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</si>
  <si>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</si>
  <si>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</si>
  <si>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</si>
  <si>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</si>
  <si>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</si>
  <si>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</si>
  <si>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</si>
  <si>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</si>
  <si>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</si>
  <si>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</si>
  <si>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</si>
  <si>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</si>
  <si>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</si>
  <si>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</si>
  <si>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</si>
  <si>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</si>
  <si>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</si>
  <si>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</si>
  <si>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</si>
  <si>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</si>
  <si>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</si>
  <si>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</si>
  <si>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</si>
  <si>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</si>
  <si>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</si>
  <si>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</si>
  <si>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</si>
  <si>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</si>
  <si>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</si>
  <si>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</si>
  <si>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</si>
  <si>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</si>
  <si>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</si>
  <si>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</si>
  <si>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</si>
  <si>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</si>
  <si>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</si>
  <si>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</si>
  <si>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</si>
  <si>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</si>
  <si>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</si>
  <si>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</si>
  <si>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</si>
  <si>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</si>
  <si>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</si>
  <si>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</si>
  <si>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</si>
  <si>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</si>
  <si>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</si>
  <si>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</si>
  <si>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</si>
  <si>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</si>
  <si>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</si>
  <si>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</si>
  <si>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</si>
  <si>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</si>
  <si>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</si>
  <si>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</si>
  <si>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</si>
  <si>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</si>
  <si>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</si>
  <si>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</si>
  <si>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</si>
  <si>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</si>
  <si>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</si>
  <si>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</si>
  <si>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</si>
  <si>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</si>
  <si>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</si>
  <si>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</si>
  <si>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</si>
  <si>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</si>
  <si>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</si>
  <si>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</si>
  <si>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</si>
  <si>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</si>
  <si>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</si>
  <si>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</si>
  <si>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</si>
  <si>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</si>
  <si>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</si>
  <si>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</si>
  <si>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</si>
  <si>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</si>
  <si>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</si>
  <si>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</si>
  <si>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</si>
  <si>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</si>
  <si>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</si>
  <si>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</si>
  <si>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</si>
  <si>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</si>
  <si>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</si>
  <si>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</si>
  <si>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</si>
  <si>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</si>
  <si>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</si>
  <si>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</si>
  <si>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</si>
  <si>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</si>
  <si>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</si>
  <si>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</si>
  <si>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</si>
  <si>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</si>
  <si>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</si>
  <si>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</si>
  <si>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</si>
  <si>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</si>
  <si>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</si>
  <si>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</si>
  <si>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</si>
  <si>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</si>
  <si>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</si>
  <si>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</si>
  <si>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</si>
  <si>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</si>
  <si>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</si>
  <si>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</si>
  <si>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</si>
  <si>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</si>
  <si>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</si>
  <si>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</si>
  <si>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</si>
  <si>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</si>
  <si>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</si>
  <si>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</si>
  <si>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</si>
  <si>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</si>
  <si>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</si>
  <si>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</si>
  <si>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</si>
  <si>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</si>
  <si>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</si>
  <si>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</si>
  <si>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</si>
  <si>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</si>
  <si>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</si>
  <si>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</si>
  <si>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</si>
  <si>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</si>
  <si>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</si>
  <si>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</si>
  <si>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</si>
  <si>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</si>
  <si>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</si>
  <si>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</si>
  <si>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</si>
  <si>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</si>
  <si>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</si>
  <si>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</si>
  <si>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</si>
  <si>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</si>
  <si>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</si>
  <si>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</si>
  <si>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</si>
  <si>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</si>
  <si>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</si>
  <si>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</si>
  <si>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</si>
  <si>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</si>
  <si>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</si>
  <si>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</si>
  <si>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</si>
  <si>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</si>
  <si>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</si>
  <si>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</si>
  <si>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</si>
  <si>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</si>
  <si>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</si>
  <si>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</si>
  <si>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</si>
  <si>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</si>
  <si>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</si>
  <si>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</si>
  <si>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</si>
  <si>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</si>
  <si>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</si>
  <si>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</si>
  <si>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</si>
  <si>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</si>
  <si>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</si>
  <si>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</si>
  <si>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</si>
  <si>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</si>
  <si>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</si>
  <si>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</si>
  <si>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</si>
  <si>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</si>
  <si>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</si>
  <si>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</si>
  <si>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</si>
  <si>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</si>
  <si>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</si>
  <si>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</si>
  <si>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</si>
  <si>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</si>
  <si>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</si>
  <si>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</si>
  <si>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</si>
  <si>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</si>
  <si>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</si>
  <si>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</si>
  <si>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</si>
  <si>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</si>
  <si>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</si>
  <si>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</si>
  <si>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</si>
  <si>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</si>
  <si>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</si>
  <si>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</si>
  <si>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</si>
  <si>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</si>
  <si>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</si>
  <si>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</si>
  <si>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</si>
  <si>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</si>
  <si>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</si>
  <si>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</si>
  <si>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</si>
  <si>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</si>
  <si>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</si>
  <si>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</si>
  <si>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</si>
  <si>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</si>
  <si>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</si>
  <si>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</si>
  <si>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</si>
  <si>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</si>
  <si>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</si>
  <si>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</si>
  <si>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</si>
  <si>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</si>
  <si>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</si>
  <si>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</si>
  <si>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</si>
  <si>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</si>
  <si>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</si>
  <si>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</si>
  <si>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</si>
  <si>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</si>
  <si>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</si>
  <si>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</si>
  <si>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</si>
  <si>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</si>
  <si>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</si>
  <si>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</si>
  <si>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</si>
  <si>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</si>
  <si>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</si>
  <si>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</si>
  <si>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</si>
  <si>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</si>
  <si>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</si>
  <si>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</si>
  <si>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</si>
  <si>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</si>
  <si>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</si>
  <si>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</si>
  <si>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</si>
  <si>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</si>
  <si>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</si>
  <si>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</si>
  <si>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</si>
  <si>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</si>
  <si>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</si>
  <si>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</si>
  <si>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</si>
  <si>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</si>
  <si>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</si>
  <si>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</si>
  <si>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</si>
  <si>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</si>
  <si>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</si>
  <si>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</si>
  <si>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</si>
  <si>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</si>
  <si>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</si>
  <si>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</si>
  <si>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</si>
  <si>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</si>
  <si>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</si>
  <si>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</si>
  <si>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</si>
  <si>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</si>
  <si>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</si>
  <si>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</si>
  <si>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</si>
  <si>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</si>
  <si>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</si>
  <si>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</si>
  <si>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</si>
  <si>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</si>
  <si>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</si>
  <si>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</si>
  <si>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</si>
  <si>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</si>
  <si>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</si>
  <si>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</si>
  <si>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</si>
  <si>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</si>
  <si>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</si>
  <si>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</si>
  <si>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</si>
  <si>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</si>
  <si>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</si>
  <si>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</si>
  <si>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</si>
  <si>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</si>
  <si>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</si>
  <si>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</si>
  <si>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</si>
  <si>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</si>
  <si>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</si>
  <si>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</si>
  <si>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</si>
  <si>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</si>
  <si>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</si>
  <si>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</si>
  <si>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</si>
  <si>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</si>
  <si>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</si>
  <si>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</si>
  <si>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</si>
  <si>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</si>
  <si>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</si>
  <si>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</si>
  <si>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</si>
  <si>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</si>
  <si>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</si>
  <si>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</si>
  <si>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</si>
  <si>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</si>
  <si>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</si>
  <si>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</si>
  <si>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</si>
  <si>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</si>
  <si>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</si>
  <si>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</si>
  <si>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</si>
  <si>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</si>
  <si>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</si>
  <si>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</si>
  <si>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</si>
  <si>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</si>
  <si>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</si>
  <si>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</si>
  <si>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</si>
  <si>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</si>
  <si>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</si>
  <si>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</si>
  <si>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</si>
  <si>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</si>
  <si>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</si>
  <si>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</si>
  <si>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</si>
  <si>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</si>
  <si>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</si>
  <si>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</si>
  <si>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</si>
  <si>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</si>
  <si>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</si>
  <si>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</si>
  <si>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</si>
  <si>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</si>
  <si>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</si>
  <si>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</si>
  <si>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</si>
  <si>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</si>
  <si>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</si>
  <si>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</si>
  <si>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</si>
  <si>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</si>
  <si>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</si>
  <si>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</si>
  <si>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</si>
  <si>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</si>
  <si>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</si>
  <si>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</si>
  <si>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</si>
  <si>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</si>
  <si>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</si>
  <si>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</si>
  <si>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</si>
  <si>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</si>
  <si>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</si>
  <si>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</si>
  <si>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</si>
  <si>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</si>
  <si>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</si>
  <si>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</si>
  <si>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</si>
  <si>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</si>
  <si>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</si>
  <si>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</si>
  <si>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</si>
  <si>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</si>
  <si>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</si>
  <si>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</si>
  <si>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</si>
  <si>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</si>
  <si>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</si>
  <si>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</si>
  <si>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</si>
  <si>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</si>
  <si>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</si>
  <si>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</si>
  <si>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</si>
  <si>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</si>
  <si>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</si>
  <si>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</si>
  <si>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</si>
  <si>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</si>
  <si>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</si>
  <si>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</si>
  <si>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</si>
  <si>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</si>
  <si>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</si>
  <si>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</si>
  <si>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</si>
  <si>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</si>
  <si>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</si>
  <si>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</si>
  <si>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</si>
  <si>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</si>
  <si>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</si>
  <si>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</si>
  <si>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</si>
  <si>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</si>
  <si>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</si>
  <si>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</si>
  <si>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</si>
  <si>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</si>
  <si>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</si>
  <si>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</si>
  <si>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</si>
  <si>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</si>
  <si>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</si>
  <si>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</si>
  <si>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</si>
  <si>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</si>
  <si>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</si>
  <si>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</si>
  <si>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</si>
  <si>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</si>
  <si>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</si>
  <si>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</si>
  <si>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</si>
  <si>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</si>
  <si>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</si>
  <si>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</si>
  <si>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</si>
  <si>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</si>
  <si>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</si>
  <si>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</si>
  <si>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</si>
  <si>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</si>
  <si>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</si>
  <si>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</si>
  <si>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</si>
  <si>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</si>
  <si>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</si>
  <si>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</si>
  <si>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</si>
  <si>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</si>
  <si>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</si>
  <si>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</si>
  <si>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</si>
  <si>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</si>
  <si>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</si>
  <si>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</si>
  <si>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</si>
  <si>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</si>
  <si>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</si>
  <si>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</si>
  <si>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</si>
  <si>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</si>
  <si>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</si>
  <si>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</si>
  <si>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</si>
  <si>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</si>
  <si>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</si>
  <si>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</si>
  <si>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</si>
  <si>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</si>
  <si>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</si>
  <si>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</si>
  <si>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</si>
  <si>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</si>
  <si>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</si>
  <si>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</si>
  <si>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</si>
  <si>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</si>
  <si>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</si>
  <si>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</si>
  <si>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</si>
  <si>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</si>
  <si>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</si>
  <si>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</si>
  <si>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</si>
  <si>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</si>
  <si>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</si>
  <si>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</si>
  <si>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</si>
  <si>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</si>
  <si>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</si>
  <si>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</si>
  <si>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</si>
  <si>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</si>
  <si>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</si>
  <si>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</si>
  <si>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</si>
  <si>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</si>
  <si>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</si>
  <si>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</si>
  <si>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</si>
  <si>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</si>
  <si>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</si>
  <si>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</si>
  <si>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</si>
  <si>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</si>
  <si>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</si>
  <si>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</si>
  <si>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</si>
  <si>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</si>
  <si>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</si>
  <si>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</si>
  <si>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</si>
  <si>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</si>
  <si>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</si>
  <si>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</si>
  <si>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</si>
  <si>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</si>
  <si>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</si>
  <si>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</si>
  <si>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</si>
  <si>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</si>
  <si>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</si>
  <si>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</si>
  <si>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</si>
  <si>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</si>
  <si>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</si>
  <si>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</si>
  <si>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</si>
  <si>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</si>
  <si>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</si>
  <si>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</si>
  <si>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</si>
  <si>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</si>
  <si>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</si>
  <si>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</si>
  <si>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</si>
  <si>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</si>
  <si>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</si>
  <si>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</si>
  <si>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</si>
  <si>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</si>
  <si>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</si>
  <si>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</si>
  <si>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</si>
  <si>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</si>
  <si>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</si>
  <si>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</si>
  <si>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</si>
  <si>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</si>
  <si>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</si>
  <si>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</si>
  <si>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</si>
  <si>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</si>
  <si>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</si>
  <si>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</si>
  <si>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</si>
  <si>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</si>
  <si>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</si>
  <si>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</si>
  <si>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</si>
  <si>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</si>
  <si>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</si>
  <si>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</si>
  <si>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</si>
  <si>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</si>
  <si>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</si>
  <si>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</si>
  <si>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</si>
  <si>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</si>
  <si>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</si>
  <si>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</si>
  <si>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</si>
  <si>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</si>
  <si>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</si>
  <si>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</si>
  <si>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</si>
  <si>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</si>
  <si>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</si>
  <si>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</si>
  <si>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</si>
  <si>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</si>
  <si>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</si>
  <si>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</si>
  <si>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</si>
  <si>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</si>
  <si>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</si>
  <si>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</si>
  <si>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</si>
  <si>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</si>
  <si>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</si>
  <si>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</si>
  <si>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</si>
  <si>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</si>
  <si>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</si>
  <si>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</si>
  <si>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</si>
  <si>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</si>
  <si>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</si>
  <si>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</si>
  <si>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</si>
  <si>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</si>
  <si>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</si>
  <si>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</si>
  <si>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</si>
  <si>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</si>
  <si>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</si>
  <si>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</si>
  <si>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</si>
  <si>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</si>
  <si>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</si>
  <si>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</si>
  <si>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</si>
  <si>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</si>
  <si>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</si>
  <si>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</si>
  <si>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</si>
  <si>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</si>
  <si>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</si>
  <si>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</si>
  <si>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</si>
  <si>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</si>
  <si>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</si>
  <si>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</si>
  <si>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</si>
  <si>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</si>
  <si>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</si>
  <si>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</si>
  <si>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</si>
  <si>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</si>
  <si>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</si>
  <si>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</si>
  <si>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</si>
  <si>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</si>
  <si>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</si>
  <si>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</si>
  <si>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</si>
  <si>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</si>
  <si>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</si>
  <si>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</si>
  <si>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</si>
  <si>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</si>
  <si>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</si>
  <si>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</si>
  <si>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</si>
  <si>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</si>
  <si>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</si>
  <si>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</si>
  <si>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</si>
  <si>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</si>
  <si>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</si>
  <si>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</si>
  <si>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</si>
  <si>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</si>
  <si>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</si>
  <si>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</si>
  <si>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</si>
  <si>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</si>
  <si>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</si>
  <si>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</si>
  <si>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</si>
  <si>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</si>
  <si>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</si>
  <si>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</si>
  <si>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</si>
  <si>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</si>
  <si>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</si>
  <si>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</si>
  <si>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</si>
  <si>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</si>
  <si>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</si>
  <si>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</si>
  <si>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</si>
  <si>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</si>
  <si>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</si>
  <si>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</si>
  <si>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</si>
  <si>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</si>
  <si>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</si>
  <si>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</si>
  <si>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</si>
  <si>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</si>
  <si>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</si>
  <si>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</si>
  <si>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</si>
  <si>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</si>
  <si>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</si>
  <si>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</si>
  <si>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</si>
  <si>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</si>
  <si>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</si>
  <si>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</si>
  <si>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</si>
  <si>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</si>
  <si>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</si>
  <si>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</si>
  <si>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</si>
  <si>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</si>
  <si>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</si>
  <si>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</si>
  <si>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</si>
  <si>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</si>
  <si>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</si>
  <si>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</si>
  <si>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</si>
  <si>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</si>
  <si>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</si>
  <si>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</si>
  <si>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</si>
  <si>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</si>
  <si>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</si>
  <si>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</si>
  <si>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</si>
  <si>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</si>
  <si>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</si>
  <si>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</si>
  <si>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</si>
  <si>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</si>
  <si>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</si>
  <si>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</si>
  <si>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</si>
  <si>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</si>
  <si>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</si>
  <si>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</si>
  <si>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</si>
  <si>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</si>
  <si>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</si>
  <si>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</si>
  <si>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</si>
  <si>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</si>
  <si>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</si>
  <si>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</si>
  <si>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</si>
  <si>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</si>
  <si>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</si>
  <si>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</si>
  <si>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</si>
  <si>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</si>
  <si>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</si>
  <si>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</si>
  <si>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</si>
  <si>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</si>
  <si>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</si>
  <si>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</si>
  <si>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</si>
  <si>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</si>
  <si>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</si>
  <si>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</si>
  <si>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</si>
  <si>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</si>
  <si>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</si>
  <si>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</si>
  <si>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</si>
  <si>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</si>
  <si>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</si>
  <si>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</si>
  <si>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</si>
  <si>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</si>
  <si>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</si>
  <si>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其他自然灾害救灾及恢复重建支出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</si>
  <si>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</si>
  <si>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</si>
  <si>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</si>
  <si>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</si>
  <si>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</si>
  <si>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</si>
  <si>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</si>
  <si>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</si>
  <si>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</si>
  <si>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</si>
  <si>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</si>
  <si>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</si>
  <si>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</si>
  <si>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</si>
  <si>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</si>
  <si>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</si>
  <si>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</si>
  <si>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二〇二〇年东湖区一般公共预算收入安排情况表</t>
  </si>
  <si>
    <t>预算数</t>
  </si>
  <si>
    <t>二○二○年东湖区一般公共预算支出安排情况表（一）</t>
  </si>
  <si>
    <t>支出项目</t>
  </si>
  <si>
    <r>
      <t>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年执行数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</si>
  <si>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年预算数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</si>
  <si>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年预算数为20</t>
    </r>
    <r>
      <rPr>
        <b/>
        <sz val="12"/>
        <rFont val="宋体"/>
        <family val="0"/>
      </rPr>
      <t>19</t>
    </r>
    <r>
      <rPr>
        <b/>
        <sz val="12"/>
        <rFont val="宋体"/>
        <family val="0"/>
      </rPr>
      <t>年执行数%</t>
    </r>
  </si>
  <si>
    <t>一般公共服务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</si>
  <si>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</si>
  <si>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</si>
  <si>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</si>
  <si>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</si>
  <si>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</si>
  <si>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</si>
  <si>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</si>
  <si>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</si>
  <si>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</si>
  <si>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</si>
  <si>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</si>
  <si>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</si>
  <si>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</si>
  <si>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</si>
  <si>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</si>
  <si>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</si>
  <si>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</si>
  <si>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</si>
  <si>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</si>
  <si>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</si>
  <si>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</si>
  <si>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</si>
  <si>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</si>
  <si>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</si>
  <si>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一般公共财政预算支出合计</t>
  </si>
  <si>
    <t>转移性支出</t>
  </si>
  <si>
    <t>补助下级支出</t>
  </si>
  <si>
    <t xml:space="preserve">    省对下税收返还支出</t>
  </si>
  <si>
    <t xml:space="preserve">    一般性转移支付支出 </t>
  </si>
  <si>
    <t xml:space="preserve">    专项转移支付支出</t>
  </si>
  <si>
    <t xml:space="preserve">上解上级支出 </t>
  </si>
  <si>
    <t xml:space="preserve">    出口退税专项上解支出 </t>
  </si>
  <si>
    <t xml:space="preserve">    体制上解支出 </t>
  </si>
  <si>
    <t xml:space="preserve">    专项上解支出 </t>
  </si>
  <si>
    <t xml:space="preserve">一般公共预算支出总计 </t>
  </si>
  <si>
    <t>二○二○年东湖区一般公共预算支出安排表（二）</t>
  </si>
  <si>
    <t>上年决算（执行)数</t>
  </si>
  <si>
    <t>预算数为决算（执行）数%</t>
  </si>
  <si>
    <t>二○二○年政府预算支出经济分类情况表</t>
  </si>
  <si>
    <t>单位:万元</t>
  </si>
  <si>
    <t>支出科目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</si>
  <si>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</si>
  <si>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</si>
  <si>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</si>
  <si>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</si>
  <si>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</si>
  <si>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</si>
  <si>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</si>
  <si>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</si>
  <si>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</si>
  <si>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</si>
  <si>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</si>
  <si>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</si>
  <si>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因公出国(境)费用</t>
  </si>
  <si>
    <t>公务用车运行维护费</t>
  </si>
  <si>
    <t>维修(护)费</t>
  </si>
  <si>
    <t>其他商品和服务支出</t>
  </si>
  <si>
    <t>机关资本性支出(一)</t>
  </si>
  <si>
    <t>基础设施建设</t>
  </si>
  <si>
    <t>公务用车购置</t>
  </si>
  <si>
    <t>设备购置</t>
  </si>
  <si>
    <t>其他资本性支出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</si>
  <si>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</si>
  <si>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</si>
  <si>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</si>
  <si>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</si>
  <si>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</si>
  <si>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对个人和家庭的补助</t>
  </si>
  <si>
    <t>社会福利和救助</t>
  </si>
  <si>
    <t>助学金</t>
  </si>
  <si>
    <t>离退休费</t>
  </si>
  <si>
    <t>其他对个人和家庭补助</t>
  </si>
  <si>
    <t>总计</t>
  </si>
  <si>
    <t>二〇二〇年提前下达转移支付资金情况表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</si>
  <si>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</si>
  <si>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</si>
  <si>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</si>
  <si>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</si>
  <si>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</si>
  <si>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</si>
  <si>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</si>
  <si>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</si>
  <si>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</si>
  <si>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</si>
  <si>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</si>
  <si>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</si>
  <si>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</si>
  <si>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</si>
  <si>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</si>
  <si>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</si>
  <si>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</si>
  <si>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</si>
  <si>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</si>
  <si>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</si>
  <si>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</si>
  <si>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</si>
  <si>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</si>
  <si>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</si>
  <si>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</si>
  <si>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</si>
  <si>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</si>
  <si>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</si>
  <si>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</si>
  <si>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</si>
  <si>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</si>
  <si>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</si>
  <si>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</si>
  <si>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</si>
  <si>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</si>
  <si>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</si>
  <si>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</si>
  <si>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</si>
  <si>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</si>
  <si>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</si>
  <si>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</si>
  <si>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</si>
  <si>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粮油物资储备</t>
  </si>
  <si>
    <t xml:space="preserve">      其他收入</t>
  </si>
  <si>
    <t>合计</t>
  </si>
  <si>
    <t>二○二○年东湖区一般公共预算“三公”经费预算表</t>
  </si>
  <si>
    <t>因公出国（境）费</t>
  </si>
  <si>
    <t>公务用车购置费</t>
  </si>
  <si>
    <t>公车运行维护费</t>
  </si>
  <si>
    <t>区部门预算汇总数</t>
  </si>
  <si>
    <t>说明：2020年预算安排1409.75万元，较上年同期下降0.79%。其中：</t>
  </si>
  <si>
    <t xml:space="preserve">    因公出国（境）费110.4万元，较上年同期下降7.03%；</t>
  </si>
  <si>
    <r>
      <t xml:space="preserve">    公务接待费456.39</t>
    </r>
    <r>
      <rPr>
        <sz val="11"/>
        <rFont val="宋体"/>
        <family val="0"/>
      </rPr>
      <t>万元，较上年同期下降</t>
    </r>
    <r>
      <rPr>
        <sz val="11"/>
        <rFont val="宋体"/>
        <family val="0"/>
      </rPr>
      <t>15.16%</t>
    </r>
    <r>
      <rPr>
        <sz val="11"/>
        <rFont val="宋体"/>
        <family val="0"/>
      </rPr>
      <t>；</t>
    </r>
  </si>
  <si>
    <r>
      <t xml:space="preserve">    公务用车运行维护费618.2</t>
    </r>
    <r>
      <rPr>
        <sz val="11"/>
        <rFont val="宋体"/>
        <family val="0"/>
      </rPr>
      <t>万元，较上年同期上升</t>
    </r>
    <r>
      <rPr>
        <sz val="11"/>
        <rFont val="宋体"/>
        <family val="0"/>
      </rPr>
      <t>5.81%</t>
    </r>
    <r>
      <rPr>
        <sz val="11"/>
        <rFont val="宋体"/>
        <family val="0"/>
      </rPr>
      <t>，主要是机管局、劳动监察局、贤士湖、人武部、农业农村局增加公务用车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运行维护经费</t>
    </r>
    <r>
      <rPr>
        <sz val="11"/>
        <rFont val="宋体"/>
        <family val="0"/>
      </rPr>
      <t>；</t>
    </r>
  </si>
  <si>
    <r>
      <t xml:space="preserve">    公务用车购置费224.76</t>
    </r>
    <r>
      <rPr>
        <sz val="11"/>
        <rFont val="宋体"/>
        <family val="0"/>
      </rPr>
      <t>万元，较上年同期上升</t>
    </r>
    <r>
      <rPr>
        <sz val="11"/>
        <rFont val="宋体"/>
        <family val="0"/>
      </rPr>
      <t>24.87%</t>
    </r>
    <r>
      <rPr>
        <sz val="11"/>
        <rFont val="宋体"/>
        <family val="0"/>
      </rPr>
      <t>，主要是疾控中心和扬子洲卫生院购置业务用车。</t>
    </r>
  </si>
  <si>
    <t>二○二○年东湖区专项经费情况</t>
  </si>
  <si>
    <t>项目名称</t>
  </si>
  <si>
    <t>教育费附加</t>
  </si>
  <si>
    <t>科技三项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</si>
  <si>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</si>
  <si>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</si>
  <si>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</si>
  <si>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</si>
  <si>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</si>
  <si>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</si>
  <si>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</si>
  <si>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</si>
  <si>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</si>
  <si>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</si>
  <si>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</si>
  <si>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</si>
  <si>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</si>
  <si>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</si>
  <si>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</si>
  <si>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</si>
  <si>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</si>
  <si>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</si>
  <si>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</si>
  <si>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</si>
  <si>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</si>
  <si>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</si>
  <si>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</si>
  <si>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</si>
  <si>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</si>
  <si>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</si>
  <si>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</si>
  <si>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</si>
  <si>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</si>
  <si>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</si>
  <si>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r>
      <t>一、文化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</si>
  <si>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t xml:space="preserve">   </t>
    </r>
    <r>
      <rPr>
        <sz val="11"/>
        <color indexed="10"/>
        <rFont val="宋体"/>
        <family val="0"/>
      </rPr>
      <t>国家电影事业发展专项资金安排的支出</t>
    </r>
  </si>
  <si>
    <r>
      <t xml:space="preserve">  </t>
    </r>
    <r>
      <rPr>
        <sz val="11"/>
        <color indexed="10"/>
        <rFont val="宋体"/>
        <family val="0"/>
      </rPr>
      <t xml:space="preserve"> 旅游发展基金支出</t>
    </r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</si>
  <si>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</si>
  <si>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</si>
  <si>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</si>
  <si>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</si>
  <si>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</si>
  <si>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</si>
  <si>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</si>
  <si>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</si>
  <si>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</si>
  <si>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</si>
  <si>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</si>
  <si>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r>
      <t xml:space="preserve">    </t>
    </r>
    <r>
      <rPr>
        <sz val="11"/>
        <color indexed="10"/>
        <rFont val="宋体"/>
        <family val="0"/>
      </rPr>
      <t>农业土地开发资金安排的支出</t>
    </r>
  </si>
  <si>
    <t xml:space="preserve">    城市基础设施配套费安排的支出</t>
  </si>
  <si>
    <r>
      <t xml:space="preserve">    </t>
    </r>
    <r>
      <rPr>
        <sz val="11"/>
        <color indexed="10"/>
        <rFont val="宋体"/>
        <family val="0"/>
      </rPr>
      <t>污水处理费收入安排的支出</t>
    </r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</si>
  <si>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</si>
  <si>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</si>
  <si>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</si>
  <si>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</si>
  <si>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</si>
  <si>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</si>
  <si>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</si>
  <si>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</si>
  <si>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</si>
  <si>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</si>
  <si>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</si>
  <si>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</si>
  <si>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</si>
  <si>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</si>
  <si>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</si>
  <si>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</si>
  <si>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</si>
  <si>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</si>
  <si>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</si>
  <si>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</si>
  <si>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</si>
  <si>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</si>
  <si>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</si>
  <si>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</si>
  <si>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</si>
  <si>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</si>
  <si>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</si>
  <si>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</si>
  <si>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</si>
  <si>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</si>
  <si>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</si>
  <si>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</si>
  <si>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</si>
  <si>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</si>
  <si>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</si>
  <si>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</si>
  <si>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</si>
  <si>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二〇二〇年东湖区政府性基金预算收入安排表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</si>
  <si>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</si>
  <si>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</si>
  <si>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</si>
  <si>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</si>
  <si>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</si>
  <si>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</si>
  <si>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</si>
  <si>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</si>
  <si>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</si>
  <si>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</si>
  <si>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</si>
  <si>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</si>
  <si>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</si>
  <si>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</si>
  <si>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二〇二〇年东湖区政府性基金预算支出安排情况表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</si>
  <si>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</si>
  <si>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</si>
  <si>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</si>
  <si>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</si>
  <si>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</si>
  <si>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</si>
  <si>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污水处理费安排的支出</t>
  </si>
  <si>
    <t xml:space="preserve">    国有土地使用权出让收入对应专项债务收入安排的支出</t>
  </si>
  <si>
    <t>七、资源勘探工业信息等支出</t>
  </si>
  <si>
    <t>八、其他支出</t>
  </si>
  <si>
    <t>九、债务付息支出</t>
  </si>
  <si>
    <t>十、债务发行费用支出</t>
  </si>
  <si>
    <t>二〇二〇年东湖区国有资本经营预算收入安排情况表</t>
  </si>
  <si>
    <t>收入项目</t>
  </si>
  <si>
    <t>金额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</si>
  <si>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</si>
  <si>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</si>
  <si>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</si>
  <si>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</si>
  <si>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</si>
  <si>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收 入 合 计</t>
  </si>
  <si>
    <t>国有资本经营预算转移支付收入</t>
  </si>
  <si>
    <t>上年结转</t>
  </si>
  <si>
    <t>收 入 总 计</t>
  </si>
  <si>
    <t>二〇二〇年东湖区国有资本经营预算支出安排情况表</t>
  </si>
  <si>
    <t>科目名称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</si>
  <si>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</si>
  <si>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</si>
  <si>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</si>
  <si>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</si>
  <si>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</si>
  <si>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支 出 合 计</t>
  </si>
  <si>
    <t>国有资本经营预算转移支付支出</t>
  </si>
  <si>
    <t>国有资本经营预算上解支出</t>
  </si>
  <si>
    <t>国有资本经营预算调出资金</t>
  </si>
  <si>
    <t>结转下年</t>
  </si>
  <si>
    <t>支 出 总 计</t>
  </si>
  <si>
    <t>二〇二〇年南昌市东湖区社会保险基金预算收入安排情况表</t>
  </si>
  <si>
    <t>项        目</t>
  </si>
  <si>
    <t>企业职工基本
养老保险基金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</si>
  <si>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</si>
  <si>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</si>
  <si>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</si>
  <si>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</si>
  <si>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工伤保险基金</t>
  </si>
  <si>
    <t>失业保险基金</t>
  </si>
  <si>
    <t>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</si>
  <si>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</si>
  <si>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</si>
  <si>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</si>
  <si>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</si>
  <si>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</si>
  <si>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</si>
  <si>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</si>
  <si>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</si>
  <si>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二〇二〇年南昌市东湖区社会保险基金预算支出安排情况表</t>
  </si>
  <si>
    <t>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</si>
  <si>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</si>
  <si>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</si>
  <si>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</si>
  <si>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</si>
  <si>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</si>
  <si>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>二〇二〇年南昌市东湖区社会保险基金预算结余表</t>
  </si>
  <si>
    <t>年末滚存结余</t>
  </si>
  <si>
    <t>东湖区2019年政府债务限额及2019年政府债务余额表</t>
  </si>
  <si>
    <t>地区</t>
  </si>
  <si>
    <t>2019年政府债务限额</t>
  </si>
  <si>
    <t>2019年末政府债务余额</t>
  </si>
  <si>
    <t>小计</t>
  </si>
  <si>
    <t>一般债务</t>
  </si>
  <si>
    <t>专项债务</t>
  </si>
  <si>
    <t>东湖区</t>
  </si>
  <si>
    <t>执行数</t>
  </si>
  <si>
    <t>二○一九年东湖区政府性基金预算收入执行情况表</t>
  </si>
  <si>
    <t>二○一九年东湖区政府性基金预算支出执行情况表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</si>
</sst>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-&quot;$&quot;* #,##0_-;\-&quot;$&quot;* #,##0_-;_-&quot;$&quot;* &quot;-&quot;_-;_-@_-"/>
    <numFmt numFmtId="178" formatCode="#,##0.0_);\(#,##0.0\)"/>
    <numFmt numFmtId="179" formatCode="#,##0;\(#,##0\)"/>
    <numFmt numFmtId="180" formatCode="_-* #,##0\ _k_r_-;\-* #,##0\ _k_r_-;_-* &quot;-&quot;\ _k_r_-;_-@_-"/>
    <numFmt numFmtId="181" formatCode="_-&quot;$&quot;\ * #,##0_-;_-&quot;$&quot;\ * #,##0\-;_-&quot;$&quot;\ * &quot;-&quot;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0.0"/>
    <numFmt numFmtId="185" formatCode="0.00_)"/>
    <numFmt numFmtId="186" formatCode="&quot;?\t#,##0_);[Red]\(&quot;&quot;?&quot;\t#,##0\)"/>
    <numFmt numFmtId="187" formatCode="yy\.mm\.dd"/>
    <numFmt numFmtId="188" formatCode="&quot;$&quot;#,##0_);[Red]\(&quot;$&quot;#,##0\)"/>
    <numFmt numFmtId="189" formatCode="&quot;綅&quot;\t#,##0_);[Red]\(&quot;綅&quot;\t#,##0\)"/>
    <numFmt numFmtId="190" formatCode="_-* #,##0.00\ _k_r_-;\-* #,##0.00\ _k_r_-;_-* &quot;-&quot;??\ _k_r_-;_-@_-"/>
    <numFmt numFmtId="191" formatCode="&quot;$&quot;#,##0.00_);[Red]\(&quot;$&quot;#,##0.00\)"/>
    <numFmt numFmtId="192" formatCode="\$#,##0.00;\(\$#,##0.00\)"/>
    <numFmt numFmtId="193" formatCode="&quot;$&quot;\ #,##0.00_-;[Red]&quot;$&quot;\ #,##0.00\-"/>
    <numFmt numFmtId="194" formatCode="&quot;$&quot;#,##0_);\(&quot;$&quot;#,##0\)"/>
    <numFmt numFmtId="195" formatCode="#,##0;\-#,##0;&quot;-&quot;"/>
    <numFmt numFmtId="196" formatCode="_-&quot;$&quot;\ * #,##0.00_-;_-&quot;$&quot;\ * #,##0.00\-;_-&quot;$&quot;\ * &quot;-&quot;??_-;_-@_-"/>
    <numFmt numFmtId="197" formatCode="\$#,##0;\(\$#,##0\)"/>
    <numFmt numFmtId="198" formatCode="_(&quot;$&quot;* #,##0_);_(&quot;$&quot;* \(#,##0\);_(&quot;$&quot;* &quot;-&quot;_);_(@_)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_-&quot;$&quot;* #,##0.00_-;\-&quot;$&quot;* #,##0.00_-;_-&quot;$&quot;* &quot;-&quot;??_-;_-@_-"/>
    <numFmt numFmtId="204" formatCode="0_ "/>
    <numFmt numFmtId="205" formatCode="0.0_ "/>
    <numFmt numFmtId="206" formatCode="#,##0.00_ ;\-#,##0.00;;"/>
    <numFmt numFmtId="207" formatCode="0.00_ "/>
    <numFmt numFmtId="208" formatCode="#,##0.000_ "/>
    <numFmt numFmtId="209" formatCode="0.00_);[Red]\(0.00\)"/>
    <numFmt numFmtId="210" formatCode="0_);[Red]\(0\)"/>
  </numFmts>
  <fonts count="12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name val="宋体"/>
      <family val="0"/>
    </font>
    <font>
      <sz val="10"/>
      <name val="Arial"/>
      <family val="2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1"/>
      <color indexed="10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9"/>
      <name val="Tahoma"/>
      <family val="2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8"/>
      <name val="Arial"/>
      <family val="2"/>
    </font>
    <font>
      <sz val="11"/>
      <name val="ＭＳ Ｐゴシック"/>
      <family val="2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2"/>
      <name val="Helv"/>
      <family val="2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2"/>
      <name val="바탕체"/>
      <family val="3"/>
    </font>
    <font>
      <sz val="10"/>
      <color indexed="20"/>
      <name val="宋体"/>
      <family val="0"/>
    </font>
    <font>
      <b/>
      <sz val="11"/>
      <color indexed="8"/>
      <name val="Tahoma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b/>
      <sz val="10"/>
      <name val="Tms Rmn"/>
      <family val="1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Tahoma"/>
      <family val="2"/>
    </font>
    <font>
      <b/>
      <sz val="15"/>
      <color indexed="62"/>
      <name val="宋体"/>
      <family val="0"/>
    </font>
    <font>
      <b/>
      <sz val="12"/>
      <color indexed="63"/>
      <name val="楷体_GB2312"/>
      <family val="0"/>
    </font>
    <font>
      <b/>
      <sz val="11"/>
      <color indexed="56"/>
      <name val="楷体_GB2312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b/>
      <sz val="11"/>
      <color indexed="52"/>
      <name val="宋体"/>
      <family val="0"/>
    </font>
    <font>
      <sz val="11"/>
      <color indexed="10"/>
      <name val="Tahoma"/>
      <family val="2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2"/>
      <color indexed="62"/>
      <name val="楷体_GB2312"/>
      <family val="0"/>
    </font>
    <font>
      <sz val="11"/>
      <color indexed="60"/>
      <name val="Tahoma"/>
      <family val="2"/>
    </font>
    <font>
      <sz val="7"/>
      <color indexed="10"/>
      <name val="Helv"/>
      <family val="2"/>
    </font>
    <font>
      <sz val="12"/>
      <name val="Courier"/>
      <family val="3"/>
    </font>
    <font>
      <b/>
      <sz val="11"/>
      <color indexed="63"/>
      <name val="Tahoma"/>
      <family val="2"/>
    </font>
    <font>
      <b/>
      <sz val="15"/>
      <color indexed="56"/>
      <name val="楷体_GB2312"/>
      <family val="0"/>
    </font>
    <font>
      <b/>
      <sz val="10"/>
      <name val="MS Sans Serif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7"/>
      <name val="Helv"/>
      <family val="2"/>
    </font>
    <font>
      <sz val="12"/>
      <name val="Arial"/>
      <family val="2"/>
    </font>
    <font>
      <sz val="12"/>
      <color indexed="10"/>
      <name val="楷体_GB2312"/>
      <family val="0"/>
    </font>
    <font>
      <sz val="11"/>
      <color indexed="52"/>
      <name val="Tahoma"/>
      <family val="2"/>
    </font>
    <font>
      <sz val="10"/>
      <name val="楷体"/>
      <family val="3"/>
    </font>
    <font>
      <sz val="12"/>
      <color indexed="60"/>
      <name val="楷体_GB2312"/>
      <family val="0"/>
    </font>
    <font>
      <b/>
      <sz val="13"/>
      <color indexed="56"/>
      <name val="楷体_GB2312"/>
      <family val="0"/>
    </font>
    <font>
      <i/>
      <sz val="11"/>
      <color indexed="23"/>
      <name val="Tahoma"/>
      <family val="2"/>
    </font>
    <font>
      <u val="single"/>
      <sz val="7.5"/>
      <color indexed="36"/>
      <name val="Arial"/>
      <family val="2"/>
    </font>
    <font>
      <b/>
      <sz val="11"/>
      <color indexed="9"/>
      <name val="Tahoma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2"/>
      <name val="官帕眉"/>
      <family val="0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name val="微软雅黑"/>
      <family val="2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0"/>
    </font>
    <font>
      <b/>
      <sz val="12"/>
      <color indexed="8"/>
      <name val="宋体"/>
      <family val="0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FF0000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5"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6" fillId="0" borderId="0">
      <alignment/>
      <protection/>
    </xf>
    <xf numFmtId="0" fontId="7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7" fillId="0" borderId="0" applyNumberFormat="0" applyFill="0" applyBorder="0" applyAlignment="0" applyProtection="0"/>
    <xf numFmtId="0" fontId="26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5" fillId="0" borderId="0">
      <alignment/>
      <protection/>
    </xf>
    <xf numFmtId="49" fontId="7" fillId="0" borderId="0" applyFont="0" applyFill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2" borderId="0" applyNumberFormat="0" applyBorder="0" applyAlignment="0" applyProtection="0"/>
    <xf numFmtId="0" fontId="1" fillId="7" borderId="0" applyNumberFormat="0" applyBorder="0" applyAlignment="0" applyProtection="0"/>
    <xf numFmtId="0" fontId="30" fillId="3" borderId="0" applyNumberFormat="0" applyBorder="0" applyAlignment="0" applyProtection="0"/>
    <xf numFmtId="0" fontId="1" fillId="9" borderId="0" applyNumberFormat="0" applyBorder="0" applyAlignment="0" applyProtection="0"/>
    <xf numFmtId="0" fontId="30" fillId="4" borderId="0" applyNumberFormat="0" applyBorder="0" applyAlignment="0" applyProtection="0"/>
    <xf numFmtId="0" fontId="1" fillId="8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5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5" borderId="0" applyNumberFormat="0" applyBorder="0" applyAlignment="0" applyProtection="0"/>
    <xf numFmtId="0" fontId="30" fillId="12" borderId="0" applyNumberFormat="0" applyBorder="0" applyAlignment="0" applyProtection="0"/>
    <xf numFmtId="0" fontId="1" fillId="14" borderId="0" applyNumberFormat="0" applyBorder="0" applyAlignment="0" applyProtection="0"/>
    <xf numFmtId="0" fontId="30" fillId="5" borderId="0" applyNumberFormat="0" applyBorder="0" applyAlignment="0" applyProtection="0"/>
    <xf numFmtId="0" fontId="1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3" fillId="18" borderId="0" applyNumberFormat="0" applyBorder="0" applyAlignment="0" applyProtection="0"/>
    <xf numFmtId="0" fontId="31" fillId="16" borderId="0" applyNumberFormat="0" applyBorder="0" applyAlignment="0" applyProtection="0"/>
    <xf numFmtId="0" fontId="43" fillId="11" borderId="0" applyNumberFormat="0" applyBorder="0" applyAlignment="0" applyProtection="0"/>
    <xf numFmtId="0" fontId="31" fillId="11" borderId="0" applyNumberFormat="0" applyBorder="0" applyAlignment="0" applyProtection="0"/>
    <xf numFmtId="0" fontId="43" fillId="15" borderId="0" applyNumberFormat="0" applyBorder="0" applyAlignment="0" applyProtection="0"/>
    <xf numFmtId="0" fontId="31" fillId="12" borderId="0" applyNumberFormat="0" applyBorder="0" applyAlignment="0" applyProtection="0"/>
    <xf numFmtId="0" fontId="43" fillId="14" borderId="0" applyNumberFormat="0" applyBorder="0" applyAlignment="0" applyProtection="0"/>
    <xf numFmtId="0" fontId="31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8" borderId="0" applyNumberFormat="0" applyBorder="0" applyAlignment="0" applyProtection="0"/>
    <xf numFmtId="0" fontId="43" fillId="7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>
      <alignment/>
      <protection locked="0"/>
    </xf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37" fillId="25" borderId="0" applyNumberFormat="0" applyBorder="0" applyAlignment="0" applyProtection="0"/>
    <xf numFmtId="0" fontId="29" fillId="27" borderId="0" applyNumberFormat="0" applyBorder="0" applyAlignment="0" applyProtection="0"/>
    <xf numFmtId="0" fontId="29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37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29" fillId="18" borderId="0" applyNumberFormat="0" applyBorder="0" applyAlignment="0" applyProtection="0"/>
    <xf numFmtId="0" fontId="29" fillId="30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37" fillId="31" borderId="0" applyNumberFormat="0" applyBorder="0" applyAlignment="0" applyProtection="0"/>
    <xf numFmtId="0" fontId="29" fillId="30" borderId="0" applyNumberFormat="0" applyBorder="0" applyAlignment="0" applyProtection="0"/>
    <xf numFmtId="0" fontId="36" fillId="0" borderId="0">
      <alignment horizontal="center" wrapText="1"/>
      <protection locked="0"/>
    </xf>
    <xf numFmtId="0" fontId="41" fillId="3" borderId="0" applyNumberFormat="0" applyBorder="0" applyAlignment="0" applyProtection="0"/>
    <xf numFmtId="3" fontId="90" fillId="0" borderId="0">
      <alignment/>
      <protection/>
    </xf>
    <xf numFmtId="194" fontId="87" fillId="0" borderId="1" applyAlignment="0" applyProtection="0"/>
    <xf numFmtId="195" fontId="24" fillId="0" borderId="0" applyFill="0" applyBorder="0" applyAlignment="0">
      <protection/>
    </xf>
    <xf numFmtId="0" fontId="89" fillId="14" borderId="2" applyNumberFormat="0" applyAlignment="0" applyProtection="0"/>
    <xf numFmtId="0" fontId="99" fillId="32" borderId="3" applyNumberFormat="0" applyAlignment="0" applyProtection="0"/>
    <xf numFmtId="0" fontId="24" fillId="0" borderId="0" applyNumberFormat="0" applyFill="0" applyBorder="0" applyAlignment="0" applyProtection="0"/>
    <xf numFmtId="0" fontId="32" fillId="0" borderId="4">
      <alignment horizontal="center"/>
      <protection/>
    </xf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50" fillId="0" borderId="0">
      <alignment/>
      <protection/>
    </xf>
    <xf numFmtId="182" fontId="7" fillId="0" borderId="0" applyFont="0" applyFill="0" applyBorder="0" applyAlignment="0" applyProtection="0"/>
    <xf numFmtId="176" fontId="7" fillId="0" borderId="0">
      <alignment/>
      <protection/>
    </xf>
    <xf numFmtId="17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2" fontId="50" fillId="0" borderId="0">
      <alignment/>
      <protection/>
    </xf>
    <xf numFmtId="0" fontId="91" fillId="0" borderId="0" applyProtection="0">
      <alignment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7" fontId="50" fillId="0" borderId="0">
      <alignment/>
      <protection/>
    </xf>
    <xf numFmtId="0" fontId="97" fillId="0" borderId="0" applyNumberFormat="0" applyFill="0" applyBorder="0" applyAlignment="0" applyProtection="0"/>
    <xf numFmtId="2" fontId="91" fillId="0" borderId="0" applyProtection="0">
      <alignment/>
    </xf>
    <xf numFmtId="0" fontId="98" fillId="0" borderId="0" applyNumberFormat="0" applyFill="0" applyBorder="0" applyAlignment="0" applyProtection="0"/>
    <xf numFmtId="0" fontId="0" fillId="0" borderId="0">
      <alignment/>
      <protection/>
    </xf>
    <xf numFmtId="0" fontId="88" fillId="4" borderId="0" applyNumberFormat="0" applyBorder="0" applyAlignment="0" applyProtection="0"/>
    <xf numFmtId="38" fontId="38" fillId="14" borderId="0" applyNumberFormat="0" applyBorder="0" applyAlignment="0" applyProtection="0"/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76" fillId="0" borderId="0" applyProtection="0">
      <alignment/>
    </xf>
    <xf numFmtId="0" fontId="33" fillId="0" borderId="0" applyProtection="0">
      <alignment/>
    </xf>
    <xf numFmtId="0" fontId="53" fillId="0" borderId="0" applyNumberFormat="0" applyFill="0" applyBorder="0" applyAlignment="0" applyProtection="0"/>
    <xf numFmtId="0" fontId="69" fillId="7" borderId="2" applyNumberFormat="0" applyAlignment="0" applyProtection="0"/>
    <xf numFmtId="10" fontId="38" fillId="9" borderId="10" applyNumberFormat="0" applyBorder="0" applyAlignment="0" applyProtection="0"/>
    <xf numFmtId="178" fontId="42" fillId="33" borderId="0">
      <alignment/>
      <protection/>
    </xf>
    <xf numFmtId="0" fontId="69" fillId="7" borderId="2" applyNumberFormat="0" applyAlignment="0" applyProtection="0"/>
    <xf numFmtId="0" fontId="93" fillId="0" borderId="11" applyNumberFormat="0" applyFill="0" applyAlignment="0" applyProtection="0"/>
    <xf numFmtId="178" fontId="101" fillId="34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82" fillId="15" borderId="0" applyNumberFormat="0" applyBorder="0" applyAlignment="0" applyProtection="0"/>
    <xf numFmtId="0" fontId="50" fillId="0" borderId="0">
      <alignment/>
      <protection/>
    </xf>
    <xf numFmtId="37" fontId="57" fillId="0" borderId="0">
      <alignment/>
      <protection/>
    </xf>
    <xf numFmtId="0" fontId="103" fillId="0" borderId="0">
      <alignment/>
      <protection/>
    </xf>
    <xf numFmtId="0" fontId="42" fillId="0" borderId="0">
      <alignment/>
      <protection/>
    </xf>
    <xf numFmtId="0" fontId="116" fillId="0" borderId="0">
      <alignment/>
      <protection/>
    </xf>
    <xf numFmtId="185" fontId="78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 vertical="top"/>
      <protection/>
    </xf>
    <xf numFmtId="0" fontId="28" fillId="0" borderId="0">
      <alignment/>
      <protection/>
    </xf>
    <xf numFmtId="0" fontId="0" fillId="9" borderId="12" applyNumberFormat="0" applyFont="0" applyAlignment="0" applyProtection="0"/>
    <xf numFmtId="0" fontId="85" fillId="14" borderId="13" applyNumberFormat="0" applyAlignment="0" applyProtection="0"/>
    <xf numFmtId="14" fontId="36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7" fillId="0" borderId="0" applyFont="0" applyFill="0" applyProtection="0">
      <alignment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87" fillId="0" borderId="14">
      <alignment horizontal="center"/>
      <protection/>
    </xf>
    <xf numFmtId="3" fontId="48" fillId="0" borderId="0" applyFont="0" applyFill="0" applyBorder="0" applyAlignment="0" applyProtection="0"/>
    <xf numFmtId="0" fontId="48" fillId="35" borderId="0" applyNumberFormat="0" applyFont="0" applyBorder="0" applyAlignment="0" applyProtection="0"/>
    <xf numFmtId="3" fontId="83" fillId="0" borderId="0">
      <alignment/>
      <protection/>
    </xf>
    <xf numFmtId="0" fontId="51" fillId="0" borderId="0" applyNumberFormat="0" applyFill="0" applyBorder="0" applyAlignment="0" applyProtection="0"/>
    <xf numFmtId="0" fontId="58" fillId="36" borderId="15">
      <alignment/>
      <protection locked="0"/>
    </xf>
    <xf numFmtId="0" fontId="104" fillId="0" borderId="0">
      <alignment/>
      <protection/>
    </xf>
    <xf numFmtId="0" fontId="7" fillId="0" borderId="0" applyNumberFormat="0" applyFill="0" applyBorder="0" applyAlignment="0" applyProtection="0"/>
    <xf numFmtId="0" fontId="58" fillId="36" borderId="15">
      <alignment/>
      <protection locked="0"/>
    </xf>
    <xf numFmtId="0" fontId="58" fillId="36" borderId="15">
      <alignment/>
      <protection locked="0"/>
    </xf>
    <xf numFmtId="0" fontId="75" fillId="0" borderId="0">
      <alignment horizontal="center" vertical="top"/>
      <protection/>
    </xf>
    <xf numFmtId="0" fontId="49" fillId="0" borderId="0" applyNumberFormat="0" applyFill="0" applyBorder="0" applyAlignment="0" applyProtection="0"/>
    <xf numFmtId="0" fontId="47" fillId="0" borderId="16" applyNumberFormat="0" applyFill="0" applyAlignment="0" applyProtection="0"/>
    <xf numFmtId="18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9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" fillId="0" borderId="17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86" fillId="0" borderId="7" applyNumberFormat="0" applyFill="0" applyAlignment="0" applyProtection="0"/>
    <xf numFmtId="0" fontId="34" fillId="0" borderId="8" applyNumberFormat="0" applyFill="0" applyAlignment="0" applyProtection="0"/>
    <xf numFmtId="0" fontId="96" fillId="0" borderId="8" applyNumberFormat="0" applyFill="0" applyAlignment="0" applyProtection="0"/>
    <xf numFmtId="0" fontId="44" fillId="0" borderId="19" applyNumberFormat="0" applyFill="0" applyAlignment="0" applyProtection="0"/>
    <xf numFmtId="0" fontId="65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17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94" fillId="0" borderId="20" applyNumberFormat="0" applyFill="0" applyProtection="0">
      <alignment horizontal="center"/>
    </xf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9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9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9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9" fontId="102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7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8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67" fillId="2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111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77" fillId="0" borderId="0" applyFont="0" applyFill="0" applyBorder="0" applyAlignment="0" applyProtection="0"/>
    <xf numFmtId="203" fontId="77" fillId="0" borderId="0" applyFont="0" applyFill="0" applyBorder="0" applyAlignment="0" applyProtection="0"/>
    <xf numFmtId="0" fontId="70" fillId="8" borderId="2" applyNumberFormat="0" applyAlignment="0" applyProtection="0"/>
    <xf numFmtId="0" fontId="106" fillId="14" borderId="2" applyNumberFormat="0" applyAlignment="0" applyProtection="0"/>
    <xf numFmtId="0" fontId="72" fillId="32" borderId="3" applyNumberFormat="0" applyAlignment="0" applyProtection="0"/>
    <xf numFmtId="0" fontId="107" fillId="32" borderId="3" applyNumberFormat="0" applyAlignment="0" applyProtection="0"/>
    <xf numFmtId="0" fontId="5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4" fillId="0" borderId="20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109" fillId="0" borderId="11" applyNumberFormat="0" applyFill="0" applyAlignment="0" applyProtection="0"/>
    <xf numFmtId="199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0" fontId="50" fillId="0" borderId="0">
      <alignment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2" fillId="0" borderId="0">
      <alignment/>
      <protection/>
    </xf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43" fillId="18" borderId="0" applyNumberFormat="0" applyBorder="0" applyAlignment="0" applyProtection="0"/>
    <xf numFmtId="0" fontId="31" fillId="20" borderId="0" applyNumberFormat="0" applyBorder="0" applyAlignment="0" applyProtection="0"/>
    <xf numFmtId="0" fontId="43" fillId="23" borderId="0" applyNumberFormat="0" applyBorder="0" applyAlignment="0" applyProtection="0"/>
    <xf numFmtId="0" fontId="31" fillId="23" borderId="0" applyNumberFormat="0" applyBorder="0" applyAlignment="0" applyProtection="0"/>
    <xf numFmtId="0" fontId="43" fillId="27" borderId="0" applyNumberFormat="0" applyBorder="0" applyAlignment="0" applyProtection="0"/>
    <xf numFmtId="0" fontId="31" fillId="27" borderId="0" applyNumberFormat="0" applyBorder="0" applyAlignment="0" applyProtection="0"/>
    <xf numFmtId="0" fontId="43" fillId="42" borderId="0" applyNumberFormat="0" applyBorder="0" applyAlignment="0" applyProtection="0"/>
    <xf numFmtId="0" fontId="31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8" borderId="0" applyNumberFormat="0" applyBorder="0" applyAlignment="0" applyProtection="0"/>
    <xf numFmtId="0" fontId="43" fillId="30" borderId="0" applyNumberFormat="0" applyBorder="0" applyAlignment="0" applyProtection="0"/>
    <xf numFmtId="0" fontId="31" fillId="30" borderId="0" applyNumberFormat="0" applyBorder="0" applyAlignment="0" applyProtection="0"/>
    <xf numFmtId="187" fontId="7" fillId="0" borderId="20" applyFill="0" applyProtection="0">
      <alignment horizontal="right"/>
    </xf>
    <xf numFmtId="0" fontId="7" fillId="0" borderId="17" applyNumberFormat="0" applyFill="0" applyProtection="0">
      <alignment horizontal="left"/>
    </xf>
    <xf numFmtId="0" fontId="61" fillId="15" borderId="0" applyNumberFormat="0" applyBorder="0" applyAlignment="0" applyProtection="0"/>
    <xf numFmtId="0" fontId="95" fillId="15" borderId="0" applyNumberFormat="0" applyBorder="0" applyAlignment="0" applyProtection="0"/>
    <xf numFmtId="0" fontId="68" fillId="8" borderId="13" applyNumberFormat="0" applyAlignment="0" applyProtection="0"/>
    <xf numFmtId="0" fontId="64" fillId="14" borderId="13" applyNumberFormat="0" applyAlignment="0" applyProtection="0"/>
    <xf numFmtId="0" fontId="27" fillId="7" borderId="2" applyNumberFormat="0" applyAlignment="0" applyProtection="0"/>
    <xf numFmtId="0" fontId="81" fillId="7" borderId="2" applyNumberFormat="0" applyAlignment="0" applyProtection="0"/>
    <xf numFmtId="1" fontId="7" fillId="0" borderId="20" applyFill="0" applyProtection="0">
      <alignment horizontal="center"/>
    </xf>
    <xf numFmtId="1" fontId="6" fillId="0" borderId="1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0" borderId="0">
      <alignment/>
      <protection/>
    </xf>
    <xf numFmtId="184" fontId="6" fillId="0" borderId="10">
      <alignment vertical="center"/>
      <protection locked="0"/>
    </xf>
    <xf numFmtId="0" fontId="28" fillId="0" borderId="0">
      <alignment/>
      <protection/>
    </xf>
    <xf numFmtId="0" fontId="77" fillId="0" borderId="0">
      <alignment/>
      <protection/>
    </xf>
    <xf numFmtId="0" fontId="60" fillId="0" borderId="0" applyNumberFormat="0" applyFill="0" applyBorder="0" applyAlignment="0" applyProtection="0"/>
    <xf numFmtId="0" fontId="48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>
      <alignment/>
      <protection/>
    </xf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204" fontId="4" fillId="0" borderId="10" xfId="0" applyNumberFormat="1" applyFont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0" fontId="1" fillId="0" borderId="0" xfId="917" applyFont="1">
      <alignment vertical="center"/>
      <protection/>
    </xf>
    <xf numFmtId="0" fontId="1" fillId="0" borderId="0" xfId="917">
      <alignment vertical="center"/>
      <protection/>
    </xf>
    <xf numFmtId="0" fontId="1" fillId="0" borderId="0" xfId="917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8" borderId="22" xfId="220" applyFont="1" applyFill="1" applyBorder="1" applyAlignment="1">
      <alignment horizontal="center" vertical="center"/>
      <protection/>
    </xf>
    <xf numFmtId="0" fontId="4" fillId="8" borderId="23" xfId="220" applyFont="1" applyFill="1" applyBorder="1" applyAlignment="1">
      <alignment horizontal="center" vertical="center" wrapText="1"/>
      <protection/>
    </xf>
    <xf numFmtId="0" fontId="4" fillId="8" borderId="10" xfId="220" applyFont="1" applyFill="1" applyBorder="1" applyAlignment="1">
      <alignment horizontal="center" vertical="center" wrapText="1"/>
      <protection/>
    </xf>
    <xf numFmtId="0" fontId="4" fillId="8" borderId="24" xfId="220" applyFont="1" applyFill="1" applyBorder="1" applyAlignment="1">
      <alignment horizontal="center" vertical="center" wrapText="1"/>
      <protection/>
    </xf>
    <xf numFmtId="0" fontId="4" fillId="8" borderId="22" xfId="220" applyFont="1" applyFill="1" applyBorder="1" applyAlignment="1">
      <alignment horizontal="center" vertical="center" wrapText="1"/>
      <protection/>
    </xf>
    <xf numFmtId="0" fontId="4" fillId="8" borderId="22" xfId="220" applyFont="1" applyFill="1" applyBorder="1" applyAlignment="1">
      <alignment horizontal="left" vertical="center"/>
      <protection/>
    </xf>
    <xf numFmtId="206" fontId="4" fillId="43" borderId="22" xfId="220" applyNumberFormat="1" applyFont="1" applyFill="1" applyBorder="1" applyAlignment="1">
      <alignment horizontal="right" vertical="center"/>
      <protection/>
    </xf>
    <xf numFmtId="0" fontId="4" fillId="0" borderId="0" xfId="917" applyFont="1" applyAlignment="1">
      <alignment horizontal="center" vertical="center"/>
      <protection/>
    </xf>
    <xf numFmtId="206" fontId="4" fillId="43" borderId="23" xfId="220" applyNumberFormat="1" applyFont="1" applyFill="1" applyBorder="1" applyAlignment="1">
      <alignment horizontal="right" vertical="center"/>
      <protection/>
    </xf>
    <xf numFmtId="207" fontId="4" fillId="0" borderId="0" xfId="917" applyNumberFormat="1" applyFont="1" applyAlignment="1">
      <alignment horizontal="center" vertical="center"/>
      <protection/>
    </xf>
    <xf numFmtId="0" fontId="4" fillId="8" borderId="22" xfId="220" applyFont="1" applyFill="1" applyBorder="1" applyAlignment="1">
      <alignment vertical="center"/>
      <protection/>
    </xf>
    <xf numFmtId="207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8" borderId="25" xfId="220" applyFont="1" applyFill="1" applyBorder="1" applyAlignment="1">
      <alignment horizontal="left" vertical="center"/>
      <protection/>
    </xf>
    <xf numFmtId="206" fontId="4" fillId="43" borderId="26" xfId="220" applyNumberFormat="1" applyFont="1" applyFill="1" applyBorder="1" applyAlignment="1">
      <alignment horizontal="right" vertical="center"/>
      <protection/>
    </xf>
    <xf numFmtId="0" fontId="6" fillId="0" borderId="0" xfId="918" applyFont="1" applyAlignment="1">
      <alignment vertical="center"/>
      <protection/>
    </xf>
    <xf numFmtId="0" fontId="7" fillId="0" borderId="0" xfId="918" applyAlignment="1">
      <alignment vertical="center"/>
      <protection/>
    </xf>
    <xf numFmtId="0" fontId="9" fillId="0" borderId="0" xfId="918" applyFont="1" applyAlignment="1">
      <alignment horizontal="right" vertical="center"/>
      <protection/>
    </xf>
    <xf numFmtId="0" fontId="6" fillId="0" borderId="10" xfId="918" applyFont="1" applyBorder="1" applyAlignment="1">
      <alignment horizontal="center" vertical="center"/>
      <protection/>
    </xf>
    <xf numFmtId="205" fontId="6" fillId="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205" fontId="6" fillId="0" borderId="10" xfId="918" applyNumberFormat="1" applyFont="1" applyFill="1" applyBorder="1" applyAlignment="1">
      <alignment horizontal="center" vertical="center"/>
      <protection/>
    </xf>
    <xf numFmtId="0" fontId="9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0" xfId="918" applyFont="1" applyAlignment="1">
      <alignment vertical="center"/>
      <protection/>
    </xf>
    <xf numFmtId="0" fontId="6" fillId="0" borderId="10" xfId="918" applyFont="1" applyBorder="1" applyAlignment="1">
      <alignment horizontal="center" vertical="center" wrapText="1"/>
      <protection/>
    </xf>
    <xf numFmtId="0" fontId="6" fillId="0" borderId="10" xfId="918" applyNumberFormat="1" applyFont="1" applyFill="1" applyBorder="1" applyAlignment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6" fillId="0" borderId="10" xfId="918" applyFont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 applyProtection="1">
      <alignment vertical="center"/>
      <protection locked="0"/>
    </xf>
    <xf numFmtId="0" fontId="11" fillId="44" borderId="17" xfId="0" applyNumberFormat="1" applyFont="1" applyFill="1" applyBorder="1" applyAlignment="1" applyProtection="1">
      <alignment vertical="center"/>
      <protection/>
    </xf>
    <xf numFmtId="3" fontId="6" fillId="8" borderId="10" xfId="0" applyNumberFormat="1" applyFont="1" applyFill="1" applyBorder="1" applyAlignment="1" applyProtection="1">
      <alignment horizontal="left" vertical="center"/>
      <protection locked="0"/>
    </xf>
    <xf numFmtId="0" fontId="6" fillId="8" borderId="10" xfId="0" applyNumberFormat="1" applyFont="1" applyFill="1" applyBorder="1" applyAlignment="1" applyProtection="1">
      <alignment vertical="center"/>
      <protection locked="0"/>
    </xf>
    <xf numFmtId="0" fontId="6" fillId="44" borderId="10" xfId="0" applyNumberFormat="1" applyFont="1" applyFill="1" applyBorder="1" applyAlignment="1" applyProtection="1">
      <alignment vertical="center"/>
      <protection/>
    </xf>
    <xf numFmtId="3" fontId="13" fillId="8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44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853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horizontal="left" vertical="center"/>
      <protection locked="0"/>
    </xf>
    <xf numFmtId="3" fontId="13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 applyProtection="1">
      <alignment horizontal="distributed"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3" fontId="1" fillId="8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6" fillId="45" borderId="10" xfId="853" applyNumberFormat="1" applyFont="1" applyFill="1" applyBorder="1" applyAlignment="1" applyProtection="1">
      <alignment vertical="center"/>
      <protection/>
    </xf>
    <xf numFmtId="3" fontId="6" fillId="45" borderId="10" xfId="853" applyNumberFormat="1" applyFont="1" applyFill="1" applyBorder="1" applyAlignment="1" applyProtection="1">
      <alignment horizontal="left" vertical="center"/>
      <protection/>
    </xf>
    <xf numFmtId="0" fontId="6" fillId="8" borderId="10" xfId="0" applyFont="1" applyFill="1" applyBorder="1" applyAlignment="1">
      <alignment horizontal="center" vertical="center"/>
    </xf>
    <xf numFmtId="3" fontId="117" fillId="45" borderId="10" xfId="853" applyNumberFormat="1" applyFont="1" applyFill="1" applyBorder="1" applyAlignment="1" applyProtection="1">
      <alignment horizontal="left" vertical="center"/>
      <protection/>
    </xf>
    <xf numFmtId="3" fontId="117" fillId="45" borderId="10" xfId="853" applyNumberFormat="1" applyFont="1" applyFill="1" applyBorder="1" applyAlignment="1" applyProtection="1">
      <alignment vertical="center"/>
      <protection/>
    </xf>
    <xf numFmtId="0" fontId="6" fillId="0" borderId="10" xfId="853" applyFont="1" applyBorder="1" applyAlignment="1">
      <alignment horizontal="left" vertical="center"/>
      <protection/>
    </xf>
    <xf numFmtId="0" fontId="117" fillId="0" borderId="10" xfId="853" applyFont="1" applyBorder="1" applyAlignment="1">
      <alignment horizontal="left" vertical="center"/>
      <protection/>
    </xf>
    <xf numFmtId="0" fontId="118" fillId="0" borderId="10" xfId="859" applyFont="1" applyFill="1" applyBorder="1" applyAlignment="1">
      <alignment vertical="center" wrapText="1"/>
      <protection/>
    </xf>
    <xf numFmtId="3" fontId="6" fillId="0" borderId="10" xfId="853" applyNumberFormat="1" applyFont="1" applyFill="1" applyBorder="1" applyAlignment="1" applyProtection="1">
      <alignment horizontal="left" vertical="center"/>
      <protection/>
    </xf>
    <xf numFmtId="0" fontId="0" fillId="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distributed" vertical="center"/>
    </xf>
    <xf numFmtId="0" fontId="6" fillId="8" borderId="0" xfId="0" applyNumberFormat="1" applyFont="1" applyFill="1" applyBorder="1" applyAlignment="1">
      <alignment horizontal="left" vertical="center" wrapText="1"/>
    </xf>
    <xf numFmtId="208" fontId="6" fillId="8" borderId="0" xfId="0" applyNumberFormat="1" applyFont="1" applyFill="1" applyBorder="1" applyAlignment="1">
      <alignment horizontal="center" vertical="center"/>
    </xf>
    <xf numFmtId="208" fontId="6" fillId="8" borderId="0" xfId="0" applyNumberFormat="1" applyFont="1" applyFill="1" applyBorder="1" applyAlignment="1">
      <alignment horizontal="right" vertical="center"/>
    </xf>
    <xf numFmtId="0" fontId="11" fillId="8" borderId="4" xfId="0" applyNumberFormat="1" applyFont="1" applyFill="1" applyBorder="1" applyAlignment="1">
      <alignment horizontal="center" vertical="center" wrapText="1"/>
    </xf>
    <xf numFmtId="204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16" applyFont="1" applyAlignment="1">
      <alignment horizontal="center" vertical="center"/>
      <protection/>
    </xf>
    <xf numFmtId="0" fontId="6" fillId="0" borderId="0" xfId="916" applyFont="1" applyAlignment="1">
      <alignment horizontal="center"/>
      <protection/>
    </xf>
    <xf numFmtId="0" fontId="6" fillId="0" borderId="0" xfId="916" applyFont="1" applyAlignment="1">
      <alignment horizontal="left" vertical="center" wrapText="1"/>
      <protection/>
    </xf>
    <xf numFmtId="0" fontId="15" fillId="0" borderId="0" xfId="916" applyAlignment="1">
      <alignment horizontal="left" vertical="center" wrapText="1"/>
      <protection/>
    </xf>
    <xf numFmtId="0" fontId="15" fillId="0" borderId="0" xfId="916">
      <alignment/>
      <protection/>
    </xf>
    <xf numFmtId="0" fontId="9" fillId="0" borderId="0" xfId="916" applyFont="1" applyAlignment="1">
      <alignment horizontal="right"/>
      <protection/>
    </xf>
    <xf numFmtId="0" fontId="6" fillId="0" borderId="10" xfId="916" applyFont="1" applyBorder="1" applyAlignment="1">
      <alignment horizontal="center" vertical="center"/>
      <protection/>
    </xf>
    <xf numFmtId="0" fontId="6" fillId="0" borderId="10" xfId="916" applyFont="1" applyBorder="1" applyAlignment="1">
      <alignment horizontal="center" vertical="center" wrapText="1"/>
      <protection/>
    </xf>
    <xf numFmtId="0" fontId="6" fillId="0" borderId="10" xfId="916" applyFont="1" applyFill="1" applyBorder="1" applyAlignment="1">
      <alignment horizontal="center" vertical="center"/>
      <protection/>
    </xf>
    <xf numFmtId="49" fontId="6" fillId="0" borderId="27" xfId="916" applyNumberFormat="1" applyFont="1" applyFill="1" applyBorder="1" applyAlignment="1" applyProtection="1">
      <alignment horizontal="center" vertical="center"/>
      <protection/>
    </xf>
    <xf numFmtId="4" fontId="6" fillId="0" borderId="27" xfId="916" applyNumberFormat="1" applyFont="1" applyFill="1" applyBorder="1" applyAlignment="1" applyProtection="1">
      <alignment horizontal="center" vertical="center"/>
      <protection/>
    </xf>
    <xf numFmtId="4" fontId="6" fillId="0" borderId="10" xfId="916" applyNumberFormat="1" applyFont="1" applyFill="1" applyBorder="1" applyAlignment="1" applyProtection="1">
      <alignment horizontal="center" vertical="center"/>
      <protection/>
    </xf>
    <xf numFmtId="4" fontId="6" fillId="0" borderId="6" xfId="916" applyNumberFormat="1" applyFont="1" applyFill="1" applyBorder="1" applyAlignment="1" applyProtection="1">
      <alignment horizontal="center" vertical="center"/>
      <protection/>
    </xf>
    <xf numFmtId="4" fontId="6" fillId="0" borderId="28" xfId="916" applyNumberFormat="1" applyFont="1" applyFill="1" applyBorder="1" applyAlignment="1" applyProtection="1">
      <alignment horizontal="center" vertical="center"/>
      <protection/>
    </xf>
    <xf numFmtId="0" fontId="6" fillId="0" borderId="0" xfId="916" applyFont="1" applyFill="1" applyAlignment="1">
      <alignment horizontal="center"/>
      <protection/>
    </xf>
    <xf numFmtId="0" fontId="3" fillId="8" borderId="0" xfId="0" applyFont="1" applyFill="1" applyAlignment="1">
      <alignment horizontal="center" vertical="center"/>
    </xf>
    <xf numFmtId="1" fontId="6" fillId="0" borderId="10" xfId="904" applyNumberFormat="1" applyFont="1" applyFill="1" applyBorder="1" applyAlignment="1" applyProtection="1">
      <alignment horizontal="left" vertical="center"/>
      <protection locked="0"/>
    </xf>
    <xf numFmtId="1" fontId="11" fillId="8" borderId="10" xfId="904" applyNumberFormat="1" applyFont="1" applyFill="1" applyBorder="1" applyAlignment="1" applyProtection="1">
      <alignment horizontal="center" vertical="center"/>
      <protection locked="0"/>
    </xf>
    <xf numFmtId="1" fontId="6" fillId="0" borderId="10" xfId="904" applyNumberFormat="1" applyFont="1" applyFill="1" applyBorder="1" applyAlignment="1" applyProtection="1">
      <alignment vertical="center"/>
      <protection locked="0"/>
    </xf>
    <xf numFmtId="1" fontId="6" fillId="8" borderId="10" xfId="904" applyNumberFormat="1" applyFont="1" applyFill="1" applyBorder="1" applyAlignment="1">
      <alignment horizontal="center" vertical="center"/>
      <protection/>
    </xf>
    <xf numFmtId="0" fontId="6" fillId="0" borderId="10" xfId="904" applyNumberFormat="1" applyFont="1" applyFill="1" applyBorder="1" applyAlignment="1" applyProtection="1">
      <alignment vertical="center"/>
      <protection locked="0"/>
    </xf>
    <xf numFmtId="3" fontId="6" fillId="0" borderId="10" xfId="904" applyNumberFormat="1" applyFont="1" applyFill="1" applyBorder="1" applyAlignment="1" applyProtection="1">
      <alignment vertical="center"/>
      <protection/>
    </xf>
    <xf numFmtId="0" fontId="6" fillId="8" borderId="10" xfId="904" applyNumberFormat="1" applyFont="1" applyFill="1" applyBorder="1" applyAlignment="1">
      <alignment horizontal="center" vertical="center"/>
      <protection/>
    </xf>
    <xf numFmtId="3" fontId="11" fillId="8" borderId="10" xfId="904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>
      <alignment vertical="center"/>
    </xf>
    <xf numFmtId="0" fontId="6" fillId="0" borderId="10" xfId="904" applyFont="1" applyFill="1" applyBorder="1" applyAlignment="1">
      <alignment vertical="center"/>
      <protection/>
    </xf>
    <xf numFmtId="0" fontId="6" fillId="8" borderId="10" xfId="904" applyFont="1" applyFill="1" applyBorder="1" applyAlignment="1">
      <alignment horizontal="center" vertical="center"/>
      <protection/>
    </xf>
    <xf numFmtId="0" fontId="11" fillId="0" borderId="10" xfId="904" applyFont="1" applyFill="1" applyBorder="1" applyAlignment="1">
      <alignment horizontal="center" vertical="center"/>
      <protection/>
    </xf>
    <xf numFmtId="1" fontId="11" fillId="8" borderId="10" xfId="904" applyNumberFormat="1" applyFont="1" applyFill="1" applyBorder="1" applyAlignment="1">
      <alignment horizontal="center" vertical="center"/>
      <protection/>
    </xf>
    <xf numFmtId="0" fontId="14" fillId="8" borderId="0" xfId="0" applyFont="1" applyFill="1" applyAlignment="1">
      <alignment vertical="center"/>
    </xf>
    <xf numFmtId="0" fontId="0" fillId="8" borderId="29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915" applyFont="1" applyBorder="1" applyAlignment="1">
      <alignment horizontal="center" vertical="center"/>
      <protection/>
    </xf>
    <xf numFmtId="0" fontId="11" fillId="0" borderId="10" xfId="915" applyFont="1" applyBorder="1" applyAlignment="1">
      <alignment horizontal="center" vertical="center"/>
      <protection/>
    </xf>
    <xf numFmtId="0" fontId="0" fillId="0" borderId="10" xfId="915" applyBorder="1" applyAlignment="1">
      <alignment horizontal="center" vertical="center"/>
      <protection/>
    </xf>
    <xf numFmtId="0" fontId="3" fillId="0" borderId="10" xfId="915" applyFont="1" applyBorder="1" applyAlignment="1">
      <alignment horizontal="center" vertical="center"/>
      <protection/>
    </xf>
    <xf numFmtId="0" fontId="6" fillId="0" borderId="0" xfId="915" applyFont="1" applyAlignment="1">
      <alignment horizontal="center" vertical="center"/>
      <protection/>
    </xf>
    <xf numFmtId="0" fontId="11" fillId="0" borderId="0" xfId="915" applyFont="1">
      <alignment vertical="center"/>
      <protection/>
    </xf>
    <xf numFmtId="0" fontId="6" fillId="0" borderId="0" xfId="915" applyFont="1">
      <alignment vertical="center"/>
      <protection/>
    </xf>
    <xf numFmtId="0" fontId="0" fillId="0" borderId="0" xfId="915">
      <alignment vertical="center"/>
      <protection/>
    </xf>
    <xf numFmtId="0" fontId="0" fillId="0" borderId="0" xfId="0" applyFill="1" applyAlignment="1">
      <alignment/>
    </xf>
    <xf numFmtId="209" fontId="0" fillId="8" borderId="0" xfId="0" applyNumberFormat="1" applyFont="1" applyFill="1" applyAlignment="1">
      <alignment horizontal="center" vertical="center"/>
    </xf>
    <xf numFmtId="209" fontId="9" fillId="8" borderId="0" xfId="0" applyNumberFormat="1" applyFont="1" applyFill="1" applyAlignment="1">
      <alignment horizontal="right" vertical="center"/>
    </xf>
    <xf numFmtId="0" fontId="3" fillId="8" borderId="10" xfId="0" applyNumberFormat="1" applyFont="1" applyFill="1" applyBorder="1" applyAlignment="1" applyProtection="1">
      <alignment horizontal="center" vertical="center"/>
      <protection locked="0"/>
    </xf>
    <xf numFmtId="0" fontId="3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0" xfId="0" applyNumberFormat="1" applyFont="1" applyFill="1" applyBorder="1" applyAlignment="1" applyProtection="1">
      <alignment vertical="center"/>
      <protection locked="0"/>
    </xf>
    <xf numFmtId="1" fontId="6" fillId="44" borderId="10" xfId="0" applyNumberFormat="1" applyFont="1" applyFill="1" applyBorder="1" applyAlignment="1" applyProtection="1">
      <alignment vertical="center"/>
      <protection/>
    </xf>
    <xf numFmtId="204" fontId="6" fillId="44" borderId="10" xfId="0" applyNumberFormat="1" applyFont="1" applyFill="1" applyBorder="1" applyAlignment="1" applyProtection="1">
      <alignment horizontal="left" vertical="center"/>
      <protection locked="0"/>
    </xf>
    <xf numFmtId="204" fontId="6" fillId="8" borderId="10" xfId="0" applyNumberFormat="1" applyFont="1" applyFill="1" applyBorder="1" applyAlignment="1" applyProtection="1">
      <alignment horizontal="left" vertical="center"/>
      <protection locked="0"/>
    </xf>
    <xf numFmtId="205" fontId="6" fillId="8" borderId="10" xfId="0" applyNumberFormat="1" applyFont="1" applyFill="1" applyBorder="1" applyAlignment="1" applyProtection="1">
      <alignment horizontal="left" vertical="center"/>
      <protection locked="0"/>
    </xf>
    <xf numFmtId="1" fontId="6" fillId="8" borderId="10" xfId="0" applyNumberFormat="1" applyFont="1" applyFill="1" applyBorder="1" applyAlignment="1" applyProtection="1">
      <alignment vertical="center"/>
      <protection locked="0"/>
    </xf>
    <xf numFmtId="204" fontId="6" fillId="8" borderId="17" xfId="0" applyNumberFormat="1" applyFont="1" applyFill="1" applyBorder="1" applyAlignment="1" applyProtection="1">
      <alignment horizontal="left" vertical="center"/>
      <protection locked="0"/>
    </xf>
    <xf numFmtId="205" fontId="6" fillId="44" borderId="10" xfId="0" applyNumberFormat="1" applyFont="1" applyFill="1" applyBorder="1" applyAlignment="1" applyProtection="1">
      <alignment horizontal="left" vertical="center"/>
      <protection locked="0"/>
    </xf>
    <xf numFmtId="204" fontId="6" fillId="44" borderId="17" xfId="0" applyNumberFormat="1" applyFont="1" applyFill="1" applyBorder="1" applyAlignment="1" applyProtection="1">
      <alignment horizontal="left" vertical="center"/>
      <protection locked="0"/>
    </xf>
    <xf numFmtId="205" fontId="13" fillId="8" borderId="10" xfId="0" applyNumberFormat="1" applyFont="1" applyFill="1" applyBorder="1" applyAlignment="1" applyProtection="1">
      <alignment horizontal="left" vertical="center"/>
      <protection locked="0"/>
    </xf>
    <xf numFmtId="205" fontId="6" fillId="8" borderId="17" xfId="0" applyNumberFormat="1" applyFont="1" applyFill="1" applyBorder="1" applyAlignment="1" applyProtection="1">
      <alignment horizontal="left" vertical="center"/>
      <protection locked="0"/>
    </xf>
    <xf numFmtId="204" fontId="13" fillId="8" borderId="10" xfId="0" applyNumberFormat="1" applyFont="1" applyFill="1" applyBorder="1" applyAlignment="1" applyProtection="1">
      <alignment horizontal="left" vertical="center"/>
      <protection locked="0"/>
    </xf>
    <xf numFmtId="0" fontId="6" fillId="44" borderId="17" xfId="0" applyNumberFormat="1" applyFont="1" applyFill="1" applyBorder="1" applyAlignment="1" applyProtection="1">
      <alignment vertical="center"/>
      <protection locked="0"/>
    </xf>
    <xf numFmtId="0" fontId="11" fillId="8" borderId="10" xfId="0" applyNumberFormat="1" applyFont="1" applyFill="1" applyBorder="1" applyAlignment="1" applyProtection="1">
      <alignment vertical="center"/>
      <protection locked="0"/>
    </xf>
    <xf numFmtId="0" fontId="11" fillId="44" borderId="10" xfId="0" applyNumberFormat="1" applyFont="1" applyFill="1" applyBorder="1" applyAlignment="1" applyProtection="1">
      <alignment vertical="center"/>
      <protection/>
    </xf>
    <xf numFmtId="204" fontId="13" fillId="44" borderId="10" xfId="0" applyNumberFormat="1" applyFont="1" applyFill="1" applyBorder="1" applyAlignment="1" applyProtection="1">
      <alignment horizontal="left" vertical="center"/>
      <protection locked="0"/>
    </xf>
    <xf numFmtId="210" fontId="6" fillId="45" borderId="10" xfId="0" applyNumberFormat="1" applyFont="1" applyFill="1" applyBorder="1" applyAlignment="1">
      <alignment vertical="center"/>
    </xf>
    <xf numFmtId="0" fontId="13" fillId="8" borderId="10" xfId="0" applyNumberFormat="1" applyFont="1" applyFill="1" applyBorder="1" applyAlignment="1" applyProtection="1">
      <alignment vertical="center"/>
      <protection locked="0"/>
    </xf>
    <xf numFmtId="0" fontId="13" fillId="44" borderId="10" xfId="0" applyNumberFormat="1" applyFont="1" applyFill="1" applyBorder="1" applyAlignment="1" applyProtection="1">
      <alignment vertical="center"/>
      <protection locked="0"/>
    </xf>
    <xf numFmtId="0" fontId="13" fillId="44" borderId="10" xfId="0" applyNumberFormat="1" applyFont="1" applyFill="1" applyBorder="1" applyAlignment="1" applyProtection="1">
      <alignment vertical="center"/>
      <protection/>
    </xf>
    <xf numFmtId="0" fontId="6" fillId="46" borderId="10" xfId="0" applyNumberFormat="1" applyFont="1" applyFill="1" applyBorder="1" applyAlignment="1" applyProtection="1">
      <alignment vertical="center"/>
      <protection/>
    </xf>
    <xf numFmtId="0" fontId="6" fillId="44" borderId="10" xfId="0" applyNumberFormat="1" applyFont="1" applyFill="1" applyBorder="1" applyAlignment="1" applyProtection="1">
      <alignment horizontal="left" vertical="center"/>
      <protection locked="0"/>
    </xf>
    <xf numFmtId="0" fontId="13" fillId="44" borderId="10" xfId="0" applyNumberFormat="1" applyFont="1" applyFill="1" applyBorder="1" applyAlignment="1" applyProtection="1">
      <alignment horizontal="left" vertical="center"/>
      <protection locked="0"/>
    </xf>
    <xf numFmtId="0" fontId="119" fillId="44" borderId="10" xfId="0" applyNumberFormat="1" applyFont="1" applyFill="1" applyBorder="1" applyAlignment="1" applyProtection="1">
      <alignment vertical="center"/>
      <protection/>
    </xf>
    <xf numFmtId="0" fontId="119" fillId="8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44" borderId="27" xfId="0" applyNumberFormat="1" applyFont="1" applyFill="1" applyBorder="1" applyAlignment="1" applyProtection="1">
      <alignment vertical="center"/>
      <protection locked="0"/>
    </xf>
    <xf numFmtId="0" fontId="6" fillId="8" borderId="27" xfId="0" applyNumberFormat="1" applyFont="1" applyFill="1" applyBorder="1" applyAlignment="1" applyProtection="1">
      <alignment vertical="center"/>
      <protection locked="0"/>
    </xf>
    <xf numFmtId="0" fontId="13" fillId="8" borderId="27" xfId="0" applyNumberFormat="1" applyFont="1" applyFill="1" applyBorder="1" applyAlignment="1" applyProtection="1">
      <alignment vertical="center"/>
      <protection locked="0"/>
    </xf>
    <xf numFmtId="0" fontId="13" fillId="44" borderId="27" xfId="0" applyNumberFormat="1" applyFont="1" applyFill="1" applyBorder="1" applyAlignment="1" applyProtection="1">
      <alignment vertical="center"/>
      <protection locked="0"/>
    </xf>
    <xf numFmtId="0" fontId="6" fillId="8" borderId="0" xfId="0" applyNumberFormat="1" applyFont="1" applyFill="1" applyBorder="1" applyAlignment="1" applyProtection="1">
      <alignment vertical="center"/>
      <protection locked="0"/>
    </xf>
    <xf numFmtId="0" fontId="0" fillId="8" borderId="10" xfId="0" applyNumberFormat="1" applyFont="1" applyFill="1" applyBorder="1" applyAlignment="1" applyProtection="1">
      <alignment vertical="center"/>
      <protection locked="0"/>
    </xf>
    <xf numFmtId="0" fontId="11" fillId="8" borderId="10" xfId="0" applyNumberFormat="1" applyFont="1" applyFill="1" applyBorder="1" applyAlignment="1" applyProtection="1">
      <alignment horizontal="distributed" vertical="center"/>
      <protection locked="0"/>
    </xf>
    <xf numFmtId="1" fontId="0" fillId="44" borderId="10" xfId="0" applyNumberFormat="1" applyFont="1" applyFill="1" applyBorder="1" applyAlignment="1" applyProtection="1">
      <alignment vertical="center"/>
      <protection/>
    </xf>
    <xf numFmtId="207" fontId="0" fillId="8" borderId="0" xfId="0" applyNumberFormat="1" applyFont="1" applyFill="1" applyAlignment="1">
      <alignment horizontal="center" vertical="center"/>
    </xf>
    <xf numFmtId="207" fontId="15" fillId="8" borderId="0" xfId="0" applyNumberFormat="1" applyFont="1" applyFill="1" applyAlignment="1">
      <alignment horizontal="right" vertical="center"/>
    </xf>
    <xf numFmtId="0" fontId="3" fillId="0" borderId="10" xfId="904" applyFont="1" applyFill="1" applyBorder="1" applyAlignment="1">
      <alignment horizontal="center" vertical="center"/>
      <protection/>
    </xf>
    <xf numFmtId="0" fontId="3" fillId="8" borderId="10" xfId="904" applyFont="1" applyFill="1" applyBorder="1" applyAlignment="1">
      <alignment horizontal="center" vertical="center" wrapText="1"/>
      <protection/>
    </xf>
    <xf numFmtId="0" fontId="3" fillId="8" borderId="10" xfId="904" applyFont="1" applyFill="1" applyBorder="1" applyAlignment="1">
      <alignment horizontal="center" vertical="center"/>
      <protection/>
    </xf>
    <xf numFmtId="207" fontId="3" fillId="8" borderId="10" xfId="904" applyNumberFormat="1" applyFont="1" applyFill="1" applyBorder="1" applyAlignment="1">
      <alignment horizontal="center" vertical="center" wrapText="1"/>
      <protection/>
    </xf>
    <xf numFmtId="207" fontId="6" fillId="8" borderId="10" xfId="904" applyNumberFormat="1" applyFont="1" applyFill="1" applyBorder="1" applyAlignment="1">
      <alignment horizontal="center" vertical="center"/>
      <protection/>
    </xf>
    <xf numFmtId="0" fontId="13" fillId="8" borderId="10" xfId="904" applyFont="1" applyFill="1" applyBorder="1" applyAlignment="1">
      <alignment horizontal="center" vertical="center"/>
      <protection/>
    </xf>
    <xf numFmtId="0" fontId="6" fillId="0" borderId="10" xfId="904" applyFont="1" applyFill="1" applyBorder="1" applyAlignment="1">
      <alignment horizontal="center" vertical="center"/>
      <protection/>
    </xf>
    <xf numFmtId="0" fontId="6" fillId="8" borderId="10" xfId="904" applyFont="1" applyFill="1" applyBorder="1" applyAlignment="1">
      <alignment vertical="center"/>
      <protection/>
    </xf>
    <xf numFmtId="207" fontId="11" fillId="8" borderId="10" xfId="904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0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center"/>
    </xf>
    <xf numFmtId="210" fontId="0" fillId="0" borderId="0" xfId="0" applyNumberForma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205" fontId="9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6" fillId="0" borderId="10" xfId="853" applyFont="1" applyFill="1" applyBorder="1" applyAlignment="1">
      <alignment vertical="center"/>
      <protection/>
    </xf>
    <xf numFmtId="210" fontId="11" fillId="0" borderId="10" xfId="919" applyNumberFormat="1" applyFont="1" applyFill="1" applyBorder="1" applyAlignment="1">
      <alignment horizontal="center" vertical="center"/>
      <protection/>
    </xf>
    <xf numFmtId="210" fontId="6" fillId="0" borderId="10" xfId="919" applyNumberFormat="1" applyFont="1" applyFill="1" applyBorder="1" applyAlignment="1">
      <alignment horizontal="center" vertical="center"/>
      <protection/>
    </xf>
    <xf numFmtId="210" fontId="6" fillId="0" borderId="10" xfId="919" applyNumberFormat="1" applyFont="1" applyBorder="1" applyAlignment="1">
      <alignment horizontal="center" vertical="center"/>
      <protection/>
    </xf>
    <xf numFmtId="210" fontId="15" fillId="0" borderId="10" xfId="0" applyNumberFormat="1" applyFont="1" applyFill="1" applyBorder="1" applyAlignment="1">
      <alignment horizontal="center" vertical="center"/>
    </xf>
    <xf numFmtId="210" fontId="0" fillId="0" borderId="10" xfId="0" applyNumberFormat="1" applyBorder="1" applyAlignment="1">
      <alignment horizontal="center" vertical="center"/>
    </xf>
    <xf numFmtId="210" fontId="0" fillId="0" borderId="10" xfId="0" applyNumberFormat="1" applyBorder="1" applyAlignment="1">
      <alignment horizontal="center"/>
    </xf>
    <xf numFmtId="0" fontId="6" fillId="0" borderId="4" xfId="853" applyFont="1" applyFill="1" applyBorder="1" applyAlignment="1">
      <alignment vertical="center"/>
      <protection/>
    </xf>
    <xf numFmtId="0" fontId="11" fillId="0" borderId="10" xfId="853" applyFont="1" applyFill="1" applyBorder="1" applyAlignment="1">
      <alignment horizontal="distributed" vertical="center"/>
      <protection/>
    </xf>
    <xf numFmtId="210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204" fontId="4" fillId="0" borderId="0" xfId="0" applyNumberFormat="1" applyFont="1" applyAlignment="1">
      <alignment/>
    </xf>
    <xf numFmtId="204" fontId="17" fillId="0" borderId="0" xfId="0" applyNumberFormat="1" applyFont="1" applyAlignment="1">
      <alignment horizontal="right"/>
    </xf>
    <xf numFmtId="0" fontId="3" fillId="45" borderId="10" xfId="853" applyFont="1" applyFill="1" applyBorder="1" applyAlignment="1">
      <alignment horizontal="center" vertical="center"/>
      <protection/>
    </xf>
    <xf numFmtId="0" fontId="3" fillId="45" borderId="10" xfId="853" applyFont="1" applyFill="1" applyBorder="1" applyAlignment="1">
      <alignment horizontal="center" vertical="center" wrapText="1"/>
      <protection/>
    </xf>
    <xf numFmtId="0" fontId="0" fillId="8" borderId="0" xfId="0" applyFill="1" applyAlignment="1">
      <alignment horizontal="center"/>
    </xf>
    <xf numFmtId="0" fontId="6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8" borderId="0" xfId="0" applyFill="1" applyBorder="1" applyAlignment="1">
      <alignment horizontal="center"/>
    </xf>
    <xf numFmtId="0" fontId="6" fillId="8" borderId="17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5" fillId="0" borderId="0" xfId="916" applyFont="1" applyFill="1" applyAlignment="1">
      <alignment horizontal="left" vertical="center" wrapText="1"/>
      <protection/>
    </xf>
    <xf numFmtId="0" fontId="16" fillId="0" borderId="0" xfId="916" applyNumberFormat="1" applyFont="1" applyFill="1" applyAlignment="1" applyProtection="1">
      <alignment horizontal="center" vertical="center"/>
      <protection/>
    </xf>
    <xf numFmtId="0" fontId="6" fillId="0" borderId="0" xfId="916" applyFont="1" applyFill="1" applyAlignment="1">
      <alignment horizontal="left" vertical="center" wrapText="1"/>
      <protection/>
    </xf>
    <xf numFmtId="0" fontId="6" fillId="45" borderId="0" xfId="916" applyFont="1" applyFill="1" applyAlignment="1">
      <alignment horizontal="left" vertical="center" wrapText="1"/>
      <protection/>
    </xf>
    <xf numFmtId="0" fontId="2" fillId="0" borderId="0" xfId="916" applyNumberFormat="1" applyFont="1" applyFill="1" applyAlignment="1" applyProtection="1">
      <alignment horizontal="center" vertical="center"/>
      <protection/>
    </xf>
    <xf numFmtId="0" fontId="8" fillId="0" borderId="0" xfId="91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1561">
    <cellStyle name="Normal" xfId="0"/>
    <cellStyle name="?鹎%U龡&amp;H?_x0008__x001C__x001C_?_x0007__x0001__x0001_" xfId="15"/>
    <cellStyle name="_20100326高清市院遂宁检察院1080P配置清单26日改" xfId="16"/>
    <cellStyle name="_2010年各单位清算索赔计划-年底" xfId="17"/>
    <cellStyle name="_Book1" xfId="18"/>
    <cellStyle name="_Book1_(4011高新区)新表  2017年高新区一般公共预算、政府性基金收支表" xfId="19"/>
    <cellStyle name="_Book1_1" xfId="20"/>
    <cellStyle name="_Book1_2" xfId="21"/>
    <cellStyle name="_Book1_2016年1月13日人大报告表格定版 王丽君" xfId="22"/>
    <cellStyle name="_Book1_2016年1月13日人大报告表格定版 王丽君_(4011高新区)新表  2017年高新区一般公共预算、政府性基金收支表" xfId="23"/>
    <cellStyle name="_Book1_2016年1月13日人大报告表格定版 王丽君_表4-3" xfId="24"/>
    <cellStyle name="_Book1_2016年1月13日人大报告表格定版 王丽君_表4-4 " xfId="25"/>
    <cellStyle name="_Book1_2016年1月13日人大报告表格定版 王丽君_表8-2" xfId="26"/>
    <cellStyle name="_Book1_2016年1月13日人大报告表格定版 王丽君_表8-3" xfId="27"/>
    <cellStyle name="_Book1_2016年1月13日人大报告表格定版 王丽君_定-(4012)2017年三开发区、新区一般公共预算、政府性基金收支表" xfId="28"/>
    <cellStyle name="_Book1_3" xfId="29"/>
    <cellStyle name="_Book1_4" xfId="30"/>
    <cellStyle name="_Book1_5" xfId="31"/>
    <cellStyle name="_Book1_表4-3" xfId="32"/>
    <cellStyle name="_Book1_表4-3_1" xfId="33"/>
    <cellStyle name="_Book1_表4-4 " xfId="34"/>
    <cellStyle name="_Book1_表4-4 _1" xfId="35"/>
    <cellStyle name="_Book1_表4-4 _表4-4 " xfId="36"/>
    <cellStyle name="_Book1_表8-2" xfId="37"/>
    <cellStyle name="_Book1_表8-2_1" xfId="38"/>
    <cellStyle name="_Book1_表8-3" xfId="39"/>
    <cellStyle name="_Book1_表8-3_1" xfId="40"/>
    <cellStyle name="_Book1_定-(4012)2017年三开发区、新区一般公共预算、政府性基金收支表" xfId="41"/>
    <cellStyle name="_ET_STYLE_NoName_00_" xfId="42"/>
    <cellStyle name="_ET_STYLE_NoName_00__2016年1月12日中午余超发来12.23（汇总）2016年基金预算表" xfId="43"/>
    <cellStyle name="_ET_STYLE_NoName_00__2016年基金预算表格" xfId="44"/>
    <cellStyle name="_ET_STYLE_NoName_00__Book1" xfId="45"/>
    <cellStyle name="_ET_STYLE_NoName_00__Book1_1" xfId="46"/>
    <cellStyle name="_ET_STYLE_NoName_00__Book1_1_县公司" xfId="47"/>
    <cellStyle name="_ET_STYLE_NoName_00__Book1_1_银行账户情况表_2010年12月" xfId="48"/>
    <cellStyle name="_ET_STYLE_NoName_00__Book1_2" xfId="49"/>
    <cellStyle name="_ET_STYLE_NoName_00__Book1_县公司" xfId="50"/>
    <cellStyle name="_ET_STYLE_NoName_00__Book1_银行账户情况表_2010年12月" xfId="51"/>
    <cellStyle name="_ET_STYLE_NoName_00__Sheet3" xfId="52"/>
    <cellStyle name="_ET_STYLE_NoName_00__集团-五公司-200802" xfId="53"/>
    <cellStyle name="_ET_STYLE_NoName_00__集团-五公司-200802_1" xfId="54"/>
    <cellStyle name="_ET_STYLE_NoName_00__集团-五公司-200802_10" xfId="55"/>
    <cellStyle name="_ET_STYLE_NoName_00__集团-五公司-200802_11" xfId="56"/>
    <cellStyle name="_ET_STYLE_NoName_00__集团-五公司-200802_12" xfId="57"/>
    <cellStyle name="_ET_STYLE_NoName_00__集团-五公司-200802_2" xfId="58"/>
    <cellStyle name="_ET_STYLE_NoName_00__集团-五公司-200802_3" xfId="59"/>
    <cellStyle name="_ET_STYLE_NoName_00__集团-五公司-200802_4" xfId="60"/>
    <cellStyle name="_ET_STYLE_NoName_00__集团-五公司-200802_5" xfId="61"/>
    <cellStyle name="_ET_STYLE_NoName_00__集团-五公司-200802_6" xfId="62"/>
    <cellStyle name="_ET_STYLE_NoName_00__集团-五公司-200802_7" xfId="63"/>
    <cellStyle name="_ET_STYLE_NoName_00__集团-五公司-200802_8" xfId="64"/>
    <cellStyle name="_ET_STYLE_NoName_00__集团-五公司-200802_9" xfId="65"/>
    <cellStyle name="_ET_STYLE_NoName_00__建行" xfId="66"/>
    <cellStyle name="_ET_STYLE_NoName_00__县公司" xfId="67"/>
    <cellStyle name="_ET_STYLE_NoName_00__银行账户情况表_2010年12月" xfId="68"/>
    <cellStyle name="_ET_STYLE_NoName_00__云南水利电力有限公司" xfId="69"/>
    <cellStyle name="_ET_STYLE_NoName_00__中铁五局2011年一标" xfId="70"/>
    <cellStyle name="_Sheet1" xfId="71"/>
    <cellStyle name="_本部汇总" xfId="72"/>
    <cellStyle name="_南方电网" xfId="73"/>
    <cellStyle name="_弱电系统设备配置报价清单" xfId="74"/>
    <cellStyle name="0,0&#13;&#10;NA&#13;&#10;" xfId="75"/>
    <cellStyle name="20% - Accent1" xfId="76"/>
    <cellStyle name="20% - Accent2" xfId="77"/>
    <cellStyle name="20% - Accent3" xfId="78"/>
    <cellStyle name="20% - Accent4" xfId="79"/>
    <cellStyle name="20% - Accent5" xfId="80"/>
    <cellStyle name="20% - Accent6" xfId="81"/>
    <cellStyle name="20% - 强调文字颜色 1" xfId="82"/>
    <cellStyle name="20% - 强调文字颜色 1 2" xfId="83"/>
    <cellStyle name="20% - 强调文字颜色 2" xfId="84"/>
    <cellStyle name="20% - 强调文字颜色 2 2" xfId="85"/>
    <cellStyle name="20% - 强调文字颜色 3" xfId="86"/>
    <cellStyle name="20% - 强调文字颜色 3 2" xfId="87"/>
    <cellStyle name="20% - 强调文字颜色 4" xfId="88"/>
    <cellStyle name="20% - 强调文字颜色 4 2" xfId="89"/>
    <cellStyle name="20% - 强调文字颜色 5" xfId="90"/>
    <cellStyle name="20% - 强调文字颜色 5 2" xfId="91"/>
    <cellStyle name="20% - 强调文字颜色 6" xfId="92"/>
    <cellStyle name="20% - 强调文字颜色 6 2" xfId="93"/>
    <cellStyle name="40% - Accent1" xfId="94"/>
    <cellStyle name="40% - Accent2" xfId="95"/>
    <cellStyle name="40% - Accent3" xfId="96"/>
    <cellStyle name="40% - Accent4" xfId="97"/>
    <cellStyle name="40% - Accent5" xfId="98"/>
    <cellStyle name="40% - Accent6" xfId="99"/>
    <cellStyle name="40% - 强调文字颜色 1" xfId="100"/>
    <cellStyle name="40% - 强调文字颜色 1 2" xfId="101"/>
    <cellStyle name="40% - 强调文字颜色 2" xfId="102"/>
    <cellStyle name="40% - 强调文字颜色 2 2" xfId="103"/>
    <cellStyle name="40% - 强调文字颜色 3" xfId="104"/>
    <cellStyle name="40% - 强调文字颜色 3 2" xfId="105"/>
    <cellStyle name="40% - 强调文字颜色 4" xfId="106"/>
    <cellStyle name="40% - 强调文字颜色 4 2" xfId="107"/>
    <cellStyle name="40% - 强调文字颜色 5" xfId="108"/>
    <cellStyle name="40% - 强调文字颜色 5 2" xfId="109"/>
    <cellStyle name="40% - 强调文字颜色 6" xfId="110"/>
    <cellStyle name="40% - 强调文字颜色 6 2" xfId="111"/>
    <cellStyle name="60% - Accent1" xfId="112"/>
    <cellStyle name="60% - Accent2" xfId="113"/>
    <cellStyle name="60% - Accent3" xfId="114"/>
    <cellStyle name="60% - Accent4" xfId="115"/>
    <cellStyle name="60% - Accent5" xfId="116"/>
    <cellStyle name="60% - Accent6" xfId="117"/>
    <cellStyle name="60% - 强调文字颜色 1" xfId="118"/>
    <cellStyle name="60% - 强调文字颜色 1 2" xfId="119"/>
    <cellStyle name="60% - 强调文字颜色 2" xfId="120"/>
    <cellStyle name="60% - 强调文字颜色 2 2" xfId="121"/>
    <cellStyle name="60% - 强调文字颜色 3" xfId="122"/>
    <cellStyle name="60% - 强调文字颜色 3 2" xfId="123"/>
    <cellStyle name="60% - 强调文字颜色 4" xfId="124"/>
    <cellStyle name="60% - 强调文字颜色 4 2" xfId="125"/>
    <cellStyle name="60% - 强调文字颜色 5" xfId="126"/>
    <cellStyle name="60% - 强调文字颜色 5 2" xfId="127"/>
    <cellStyle name="60% - 强调文字颜色 6" xfId="128"/>
    <cellStyle name="60% - 强调文字颜色 6 2" xfId="129"/>
    <cellStyle name="6mal" xfId="130"/>
    <cellStyle name="Accent1" xfId="131"/>
    <cellStyle name="Accent1 - 20%" xfId="132"/>
    <cellStyle name="Accent1 - 40%" xfId="133"/>
    <cellStyle name="Accent1 - 60%" xfId="134"/>
    <cellStyle name="Accent1_2016年1月13日人大报告表格定版 王丽君" xfId="135"/>
    <cellStyle name="Accent2" xfId="136"/>
    <cellStyle name="Accent2 - 20%" xfId="137"/>
    <cellStyle name="Accent2 - 40%" xfId="138"/>
    <cellStyle name="Accent2 - 60%" xfId="139"/>
    <cellStyle name="Accent2_2016年1月13日人大报告表格定版 王丽君" xfId="140"/>
    <cellStyle name="Accent3" xfId="141"/>
    <cellStyle name="Accent3 - 20%" xfId="142"/>
    <cellStyle name="Accent3 - 40%" xfId="143"/>
    <cellStyle name="Accent3 - 60%" xfId="144"/>
    <cellStyle name="Accent3_2016年1月13日人大报告表格定版 王丽君" xfId="145"/>
    <cellStyle name="Accent4" xfId="146"/>
    <cellStyle name="Accent4 - 20%" xfId="147"/>
    <cellStyle name="Accent4 - 40%" xfId="148"/>
    <cellStyle name="Accent4 - 60%" xfId="149"/>
    <cellStyle name="Accent4_2016年1月13日人大报告表格定版 王丽君" xfId="150"/>
    <cellStyle name="Accent5" xfId="151"/>
    <cellStyle name="Accent5 - 20%" xfId="152"/>
    <cellStyle name="Accent5 - 40%" xfId="153"/>
    <cellStyle name="Accent5 - 60%" xfId="154"/>
    <cellStyle name="Accent5_2016年1月13日人大报告表格定版 王丽君" xfId="155"/>
    <cellStyle name="Accent6" xfId="156"/>
    <cellStyle name="Accent6 - 20%" xfId="157"/>
    <cellStyle name="Accent6 - 40%" xfId="158"/>
    <cellStyle name="Accent6 - 60%" xfId="159"/>
    <cellStyle name="Accent6_2016年1月13日人大报告表格定版 王丽君" xfId="160"/>
    <cellStyle name="args.style" xfId="161"/>
    <cellStyle name="Bad" xfId="162"/>
    <cellStyle name="Black" xfId="163"/>
    <cellStyle name="Border" xfId="164"/>
    <cellStyle name="Calc Currency (0)" xfId="165"/>
    <cellStyle name="Calculation" xfId="166"/>
    <cellStyle name="Check Cell" xfId="167"/>
    <cellStyle name="ColLevel_0" xfId="168"/>
    <cellStyle name="Column_Title" xfId="169"/>
    <cellStyle name="Comma [0]" xfId="170"/>
    <cellStyle name="Comma [0] 2" xfId="171"/>
    <cellStyle name="Comma 2" xfId="172"/>
    <cellStyle name="Comma 2 2" xfId="173"/>
    <cellStyle name="Comma 3" xfId="174"/>
    <cellStyle name="Comma 4" xfId="175"/>
    <cellStyle name="comma zerodec" xfId="176"/>
    <cellStyle name="Comma_!!!GO" xfId="177"/>
    <cellStyle name="comma-d" xfId="178"/>
    <cellStyle name="Currency [0]" xfId="179"/>
    <cellStyle name="Currency_!!!GO" xfId="180"/>
    <cellStyle name="Currency1" xfId="181"/>
    <cellStyle name="Date" xfId="182"/>
    <cellStyle name="Dezimal [0]_laroux" xfId="183"/>
    <cellStyle name="Dezimal_laroux" xfId="184"/>
    <cellStyle name="Dollar (zero dec)" xfId="185"/>
    <cellStyle name="Explanatory Text" xfId="186"/>
    <cellStyle name="Fixed" xfId="187"/>
    <cellStyle name="Followed Hyperlink_AheadBehind.xls Chart 23" xfId="188"/>
    <cellStyle name="gcd" xfId="189"/>
    <cellStyle name="Good" xfId="190"/>
    <cellStyle name="Grey" xfId="191"/>
    <cellStyle name="Header1" xfId="192"/>
    <cellStyle name="Header2" xfId="193"/>
    <cellStyle name="Heading 1" xfId="194"/>
    <cellStyle name="Heading 2" xfId="195"/>
    <cellStyle name="Heading 3" xfId="196"/>
    <cellStyle name="Heading 4" xfId="197"/>
    <cellStyle name="HEADING1" xfId="198"/>
    <cellStyle name="HEADING2" xfId="199"/>
    <cellStyle name="Hyperlink_AheadBehind.xls Chart 23" xfId="200"/>
    <cellStyle name="Input" xfId="201"/>
    <cellStyle name="Input [yellow]" xfId="202"/>
    <cellStyle name="Input Cells" xfId="203"/>
    <cellStyle name="Input_2016年1月13日人大报告表格定版 王丽君" xfId="204"/>
    <cellStyle name="Linked Cell" xfId="205"/>
    <cellStyle name="Linked Cells" xfId="206"/>
    <cellStyle name="Millares [0]_96 Risk" xfId="207"/>
    <cellStyle name="Millares_96 Risk" xfId="208"/>
    <cellStyle name="Milliers [0]_!!!GO" xfId="209"/>
    <cellStyle name="Milliers_!!!GO" xfId="210"/>
    <cellStyle name="Moneda [0]_96 Risk" xfId="211"/>
    <cellStyle name="Moneda_96 Risk" xfId="212"/>
    <cellStyle name="Mon閠aire [0]_!!!GO" xfId="213"/>
    <cellStyle name="Mon閠aire_!!!GO" xfId="214"/>
    <cellStyle name="Neutral" xfId="215"/>
    <cellStyle name="New Times Roman" xfId="216"/>
    <cellStyle name="no dec" xfId="217"/>
    <cellStyle name="Non défini" xfId="218"/>
    <cellStyle name="Norma,_laroux_4_营业在建 (2)_E21" xfId="219"/>
    <cellStyle name="Normal" xfId="220"/>
    <cellStyle name="Normal - Style1" xfId="221"/>
    <cellStyle name="Normal 2" xfId="222"/>
    <cellStyle name="Normal 3" xfId="223"/>
    <cellStyle name="Normal_!!!GO" xfId="224"/>
    <cellStyle name="Note" xfId="225"/>
    <cellStyle name="Output" xfId="226"/>
    <cellStyle name="per.style" xfId="227"/>
    <cellStyle name="Percent [2]" xfId="228"/>
    <cellStyle name="Percent 2" xfId="229"/>
    <cellStyle name="Percent 3" xfId="230"/>
    <cellStyle name="Percent_!!!GO" xfId="231"/>
    <cellStyle name="Pourcentage_pldt" xfId="232"/>
    <cellStyle name="PSChar" xfId="233"/>
    <cellStyle name="PSDate" xfId="234"/>
    <cellStyle name="PSDec" xfId="235"/>
    <cellStyle name="PSHeading" xfId="236"/>
    <cellStyle name="PSInt" xfId="237"/>
    <cellStyle name="PSSpacer" xfId="238"/>
    <cellStyle name="Red" xfId="239"/>
    <cellStyle name="RowLevel_0" xfId="240"/>
    <cellStyle name="sstot" xfId="241"/>
    <cellStyle name="Standard_AREAS" xfId="242"/>
    <cellStyle name="Style 1" xfId="243"/>
    <cellStyle name="t" xfId="244"/>
    <cellStyle name="t_HVAC Equipment (3)" xfId="245"/>
    <cellStyle name="Tickmark" xfId="246"/>
    <cellStyle name="Title" xfId="247"/>
    <cellStyle name="Total" xfId="248"/>
    <cellStyle name="Tusental (0)_pldt" xfId="249"/>
    <cellStyle name="Tusental_pldt" xfId="250"/>
    <cellStyle name="Valuta (0)_pldt" xfId="251"/>
    <cellStyle name="Valuta_pldt" xfId="252"/>
    <cellStyle name="Warning Text" xfId="253"/>
    <cellStyle name="Percent" xfId="254"/>
    <cellStyle name="百分比 2" xfId="255"/>
    <cellStyle name="百分比 3" xfId="256"/>
    <cellStyle name="百分比 4" xfId="257"/>
    <cellStyle name="捠壿 [0.00]_Region Orders (2)" xfId="258"/>
    <cellStyle name="捠壿_Region Orders (2)" xfId="259"/>
    <cellStyle name="编号" xfId="260"/>
    <cellStyle name="标题" xfId="261"/>
    <cellStyle name="标题 1" xfId="262"/>
    <cellStyle name="标题 1 2" xfId="263"/>
    <cellStyle name="标题 2" xfId="264"/>
    <cellStyle name="标题 2 2" xfId="265"/>
    <cellStyle name="标题 3" xfId="266"/>
    <cellStyle name="标题 3 2" xfId="267"/>
    <cellStyle name="标题 4" xfId="268"/>
    <cellStyle name="标题 4 2" xfId="269"/>
    <cellStyle name="标题 5" xfId="270"/>
    <cellStyle name="标题1" xfId="271"/>
    <cellStyle name="表标题" xfId="272"/>
    <cellStyle name="部门" xfId="273"/>
    <cellStyle name="差" xfId="274"/>
    <cellStyle name="差 2" xfId="275"/>
    <cellStyle name="差_~4190974" xfId="276"/>
    <cellStyle name="差_~4190974_2016年1月13日人大报告表格定版 王丽君" xfId="277"/>
    <cellStyle name="差_~4190974_表4-3" xfId="278"/>
    <cellStyle name="差_~4190974_表4-4 " xfId="279"/>
    <cellStyle name="差_~4190974_表8-2" xfId="280"/>
    <cellStyle name="差_~4190974_表8-3" xfId="281"/>
    <cellStyle name="差_~5676413" xfId="282"/>
    <cellStyle name="差_~5676413_2016年1月13日人大报告表格定版 王丽君" xfId="283"/>
    <cellStyle name="差_~5676413_表4-3" xfId="284"/>
    <cellStyle name="差_~5676413_表4-4 " xfId="285"/>
    <cellStyle name="差_~5676413_表8-2" xfId="286"/>
    <cellStyle name="差_~5676413_表8-3" xfId="287"/>
    <cellStyle name="差_00省级(打印)" xfId="288"/>
    <cellStyle name="差_00省级(打印)_2016年1月13日人大报告表格定版 王丽君" xfId="289"/>
    <cellStyle name="差_00省级(打印)_表4-3" xfId="290"/>
    <cellStyle name="差_00省级(打印)_表4-4 " xfId="291"/>
    <cellStyle name="差_00省级(打印)_表8-2" xfId="292"/>
    <cellStyle name="差_00省级(打印)_表8-3" xfId="293"/>
    <cellStyle name="差_00省级(定稿)" xfId="294"/>
    <cellStyle name="差_00省级(定稿)_2016年1月13日人大报告表格定版 王丽君" xfId="295"/>
    <cellStyle name="差_00省级(定稿)_表4-3" xfId="296"/>
    <cellStyle name="差_00省级(定稿)_表4-4 " xfId="297"/>
    <cellStyle name="差_00省级(定稿)_表8-2" xfId="298"/>
    <cellStyle name="差_00省级(定稿)_表8-3" xfId="299"/>
    <cellStyle name="差_03昭通" xfId="300"/>
    <cellStyle name="差_03昭通_2016年1月13日人大报告表格定版 王丽君" xfId="301"/>
    <cellStyle name="差_03昭通_表4-3" xfId="302"/>
    <cellStyle name="差_03昭通_表4-4 " xfId="303"/>
    <cellStyle name="差_03昭通_表8-2" xfId="304"/>
    <cellStyle name="差_03昭通_表8-3" xfId="305"/>
    <cellStyle name="差_0502通海县" xfId="306"/>
    <cellStyle name="差_0502通海县_2016年1月13日人大报告表格定版 王丽君" xfId="307"/>
    <cellStyle name="差_0502通海县_表4-3" xfId="308"/>
    <cellStyle name="差_0502通海县_表4-4 " xfId="309"/>
    <cellStyle name="差_0502通海县_表8-2" xfId="310"/>
    <cellStyle name="差_0502通海县_表8-3" xfId="311"/>
    <cellStyle name="差_05玉溪" xfId="312"/>
    <cellStyle name="差_05玉溪_2016年1月13日人大报告表格定版 王丽君" xfId="313"/>
    <cellStyle name="差_05玉溪_表4-3" xfId="314"/>
    <cellStyle name="差_05玉溪_表4-4 " xfId="315"/>
    <cellStyle name="差_05玉溪_表8-2" xfId="316"/>
    <cellStyle name="差_05玉溪_表8-3" xfId="317"/>
    <cellStyle name="差_0605石屏县" xfId="318"/>
    <cellStyle name="差_0605石屏县_2016年1月13日人大报告表格定版 王丽君" xfId="319"/>
    <cellStyle name="差_0605石屏县_表4-3" xfId="320"/>
    <cellStyle name="差_0605石屏县_表4-4 " xfId="321"/>
    <cellStyle name="差_0605石屏县_表8-2" xfId="322"/>
    <cellStyle name="差_0605石屏县_表8-3" xfId="323"/>
    <cellStyle name="差_1.13 2017年基金预算表-余超" xfId="324"/>
    <cellStyle name="差_1003牟定县" xfId="325"/>
    <cellStyle name="差_1110洱源县" xfId="326"/>
    <cellStyle name="差_1110洱源县_2016年1月13日人大报告表格定版 王丽君" xfId="327"/>
    <cellStyle name="差_1110洱源县_表4-3" xfId="328"/>
    <cellStyle name="差_1110洱源县_表4-4 " xfId="329"/>
    <cellStyle name="差_1110洱源县_表8-2" xfId="330"/>
    <cellStyle name="差_1110洱源县_表8-3" xfId="331"/>
    <cellStyle name="差_11大理" xfId="332"/>
    <cellStyle name="差_11大理_2016年1月13日人大报告表格定版 王丽君" xfId="333"/>
    <cellStyle name="差_11大理_表4-3" xfId="334"/>
    <cellStyle name="差_11大理_表4-4 " xfId="335"/>
    <cellStyle name="差_11大理_表8-2" xfId="336"/>
    <cellStyle name="差_11大理_表8-3" xfId="337"/>
    <cellStyle name="差_2、土地面积、人口、粮食产量基本情况" xfId="338"/>
    <cellStyle name="差_2、土地面积、人口、粮食产量基本情况_2016年1月13日人大报告表格定版 王丽君" xfId="339"/>
    <cellStyle name="差_2、土地面积、人口、粮食产量基本情况_表4-3" xfId="340"/>
    <cellStyle name="差_2、土地面积、人口、粮食产量基本情况_表4-4 " xfId="341"/>
    <cellStyle name="差_2、土地面积、人口、粮食产量基本情况_表8-2" xfId="342"/>
    <cellStyle name="差_2、土地面积、人口、粮食产量基本情况_表8-3" xfId="343"/>
    <cellStyle name="差_2006年分析表" xfId="344"/>
    <cellStyle name="差_2006年分析表_2016年1月13日人大报告表格定版 王丽君" xfId="345"/>
    <cellStyle name="差_2006年分析表_表4-3" xfId="346"/>
    <cellStyle name="差_2006年分析表_表4-4 " xfId="347"/>
    <cellStyle name="差_2006年分析表_表8-2" xfId="348"/>
    <cellStyle name="差_2006年分析表_表8-3" xfId="349"/>
    <cellStyle name="差_2006年基础数据" xfId="350"/>
    <cellStyle name="差_2006年基础数据_2016年1月13日人大报告表格定版 王丽君" xfId="351"/>
    <cellStyle name="差_2006年基础数据_表4-3" xfId="352"/>
    <cellStyle name="差_2006年基础数据_表4-4 " xfId="353"/>
    <cellStyle name="差_2006年基础数据_表8-2" xfId="354"/>
    <cellStyle name="差_2006年基础数据_表8-3" xfId="355"/>
    <cellStyle name="差_2006年全省财力计算表（中央、决算）" xfId="356"/>
    <cellStyle name="差_2006年全省财力计算表（中央、决算）_2016年1月13日人大报告表格定版 王丽君" xfId="357"/>
    <cellStyle name="差_2006年全省财力计算表（中央、决算）_表4-3" xfId="358"/>
    <cellStyle name="差_2006年全省财力计算表（中央、决算）_表4-4 " xfId="359"/>
    <cellStyle name="差_2006年全省财力计算表（中央、决算）_表8-2" xfId="360"/>
    <cellStyle name="差_2006年全省财力计算表（中央、决算）_表8-3" xfId="361"/>
    <cellStyle name="差_2006年水利统计指标统计表" xfId="362"/>
    <cellStyle name="差_2006年水利统计指标统计表_2016年1月13日人大报告表格定版 王丽君" xfId="363"/>
    <cellStyle name="差_2006年水利统计指标统计表_表4-3" xfId="364"/>
    <cellStyle name="差_2006年水利统计指标统计表_表4-4 " xfId="365"/>
    <cellStyle name="差_2006年水利统计指标统计表_表8-2" xfId="366"/>
    <cellStyle name="差_2006年水利统计指标统计表_表8-3" xfId="367"/>
    <cellStyle name="差_2006年在职人员情况" xfId="368"/>
    <cellStyle name="差_2006年在职人员情况_2016年1月13日人大报告表格定版 王丽君" xfId="369"/>
    <cellStyle name="差_2006年在职人员情况_表4-3" xfId="370"/>
    <cellStyle name="差_2006年在职人员情况_表4-4 " xfId="371"/>
    <cellStyle name="差_2006年在职人员情况_表8-2" xfId="372"/>
    <cellStyle name="差_2006年在职人员情况_表8-3" xfId="373"/>
    <cellStyle name="差_2007年检察院案件数" xfId="374"/>
    <cellStyle name="差_2007年检察院案件数_2016年1月13日人大报告表格定版 王丽君" xfId="375"/>
    <cellStyle name="差_2007年检察院案件数_表4-3" xfId="376"/>
    <cellStyle name="差_2007年检察院案件数_表4-4 " xfId="377"/>
    <cellStyle name="差_2007年检察院案件数_表8-2" xfId="378"/>
    <cellStyle name="差_2007年检察院案件数_表8-3" xfId="379"/>
    <cellStyle name="差_2007年可用财力" xfId="380"/>
    <cellStyle name="差_2007年可用财力_2016年1月13日人大报告表格定版 王丽君" xfId="381"/>
    <cellStyle name="差_2007年可用财力_表4-3" xfId="382"/>
    <cellStyle name="差_2007年可用财力_表4-4 " xfId="383"/>
    <cellStyle name="差_2007年可用财力_表8-2" xfId="384"/>
    <cellStyle name="差_2007年可用财力_表8-3" xfId="385"/>
    <cellStyle name="差_2007年人员分部门统计表" xfId="386"/>
    <cellStyle name="差_2007年人员分部门统计表_2016年1月13日人大报告表格定版 王丽君" xfId="387"/>
    <cellStyle name="差_2007年人员分部门统计表_表4-3" xfId="388"/>
    <cellStyle name="差_2007年人员分部门统计表_表4-4 " xfId="389"/>
    <cellStyle name="差_2007年人员分部门统计表_表8-2" xfId="390"/>
    <cellStyle name="差_2007年人员分部门统计表_表8-3" xfId="391"/>
    <cellStyle name="差_2007年政法部门业务指标" xfId="392"/>
    <cellStyle name="差_2007年政法部门业务指标_2016年1月13日人大报告表格定版 王丽君" xfId="393"/>
    <cellStyle name="差_2007年政法部门业务指标_表4-3" xfId="394"/>
    <cellStyle name="差_2007年政法部门业务指标_表4-4 " xfId="395"/>
    <cellStyle name="差_2007年政法部门业务指标_表8-2" xfId="396"/>
    <cellStyle name="差_2007年政法部门业务指标_表8-3" xfId="397"/>
    <cellStyle name="差_2008年县级公安保障标准落实奖励经费分配测算" xfId="398"/>
    <cellStyle name="差_2008年县级公安保障标准落实奖励经费分配测算_2016年1月13日人大报告表格定版 王丽君" xfId="399"/>
    <cellStyle name="差_2008年县级公安保障标准落实奖励经费分配测算_表4-3" xfId="400"/>
    <cellStyle name="差_2008年县级公安保障标准落实奖励经费分配测算_表4-4 " xfId="401"/>
    <cellStyle name="差_2008年县级公安保障标准落实奖励经费分配测算_表8-2" xfId="402"/>
    <cellStyle name="差_2008年县级公安保障标准落实奖励经费分配测算_表8-3" xfId="403"/>
    <cellStyle name="差_2008云南省分县市中小学教职工统计表（教育厅提供）" xfId="404"/>
    <cellStyle name="差_2008云南省分县市中小学教职工统计表（教育厅提供）_2016年1月13日人大报告表格定版 王丽君" xfId="405"/>
    <cellStyle name="差_2008云南省分县市中小学教职工统计表（教育厅提供）_表4-3" xfId="406"/>
    <cellStyle name="差_2008云南省分县市中小学教职工统计表（教育厅提供）_表4-4 " xfId="407"/>
    <cellStyle name="差_2008云南省分县市中小学教职工统计表（教育厅提供）_表8-2" xfId="408"/>
    <cellStyle name="差_2008云南省分县市中小学教职工统计表（教育厅提供）_表8-3" xfId="409"/>
    <cellStyle name="差_2009年一般性转移支付标准工资" xfId="410"/>
    <cellStyle name="差_2009年一般性转移支付标准工资_~4190974" xfId="411"/>
    <cellStyle name="差_2009年一般性转移支付标准工资_~4190974_2016年1月13日人大报告表格定版 王丽君" xfId="412"/>
    <cellStyle name="差_2009年一般性转移支付标准工资_~4190974_表4-3" xfId="413"/>
    <cellStyle name="差_2009年一般性转移支付标准工资_~4190974_表4-4 " xfId="414"/>
    <cellStyle name="差_2009年一般性转移支付标准工资_~4190974_表8-2" xfId="415"/>
    <cellStyle name="差_2009年一般性转移支付标准工资_~4190974_表8-3" xfId="416"/>
    <cellStyle name="差_2009年一般性转移支付标准工资_~5676413" xfId="417"/>
    <cellStyle name="差_2009年一般性转移支付标准工资_~5676413_2016年1月13日人大报告表格定版 王丽君" xfId="418"/>
    <cellStyle name="差_2009年一般性转移支付标准工资_~5676413_表4-3" xfId="419"/>
    <cellStyle name="差_2009年一般性转移支付标准工资_~5676413_表4-4 " xfId="420"/>
    <cellStyle name="差_2009年一般性转移支付标准工资_~5676413_表8-2" xfId="421"/>
    <cellStyle name="差_2009年一般性转移支付标准工资_~5676413_表8-3" xfId="422"/>
    <cellStyle name="差_2009年一般性转移支付标准工资_2016年1月13日人大报告表格定版 王丽君" xfId="423"/>
    <cellStyle name="差_2009年一般性转移支付标准工资_表4-3" xfId="424"/>
    <cellStyle name="差_2009年一般性转移支付标准工资_表4-4 " xfId="425"/>
    <cellStyle name="差_2009年一般性转移支付标准工资_表8-2" xfId="426"/>
    <cellStyle name="差_2009年一般性转移支付标准工资_表8-3" xfId="427"/>
    <cellStyle name="差_2009年一般性转移支付标准工资_不用软件计算9.1不考虑经费管理评价xl" xfId="428"/>
    <cellStyle name="差_2009年一般性转移支付标准工资_不用软件计算9.1不考虑经费管理评价xl_2016年1月13日人大报告表格定版 王丽君" xfId="429"/>
    <cellStyle name="差_2009年一般性转移支付标准工资_不用软件计算9.1不考虑经费管理评价xl_表4-3" xfId="430"/>
    <cellStyle name="差_2009年一般性转移支付标准工资_不用软件计算9.1不考虑经费管理评价xl_表4-4 " xfId="431"/>
    <cellStyle name="差_2009年一般性转移支付标准工资_不用软件计算9.1不考虑经费管理评价xl_表8-2" xfId="432"/>
    <cellStyle name="差_2009年一般性转移支付标准工资_不用软件计算9.1不考虑经费管理评价xl_表8-3" xfId="433"/>
    <cellStyle name="差_2009年一般性转移支付标准工资_地方配套按人均增幅控制8.30xl" xfId="434"/>
    <cellStyle name="差_2009年一般性转移支付标准工资_地方配套按人均增幅控制8.30xl_2016年1月13日人大报告表格定版 王丽君" xfId="435"/>
    <cellStyle name="差_2009年一般性转移支付标准工资_地方配套按人均增幅控制8.30xl_表4-3" xfId="436"/>
    <cellStyle name="差_2009年一般性转移支付标准工资_地方配套按人均增幅控制8.30xl_表4-4 " xfId="437"/>
    <cellStyle name="差_2009年一般性转移支付标准工资_地方配套按人均增幅控制8.30xl_表8-2" xfId="438"/>
    <cellStyle name="差_2009年一般性转移支付标准工资_地方配套按人均增幅控制8.30xl_表8-3" xfId="439"/>
    <cellStyle name="差_2009年一般性转移支付标准工资_地方配套按人均增幅控制8.30一般预算平均增幅、人均可用财力平均增幅两次控制、社会治安系数调整、案件数调整xl" xfId="440"/>
    <cellStyle name="差_2009年一般性转移支付标准工资_地方配套按人均增幅控制8.30一般预算平均增幅、人均可用财力平均增幅两次控制、社会治安系数调整、案件数调整xl_2016年1月13日人大报告表格定版 王丽君" xfId="441"/>
    <cellStyle name="差_2009年一般性转移支付标准工资_地方配套按人均增幅控制8.30一般预算平均增幅、人均可用财力平均增幅两次控制、社会治安系数调整、案件数调整xl_表4-3" xfId="442"/>
    <cellStyle name="差_2009年一般性转移支付标准工资_地方配套按人均增幅控制8.30一般预算平均增幅、人均可用财力平均增幅两次控制、社会治安系数调整、案件数调整xl_表4-4 " xfId="443"/>
    <cellStyle name="差_2009年一般性转移支付标准工资_地方配套按人均增幅控制8.30一般预算平均增幅、人均可用财力平均增幅两次控制、社会治安系数调整、案件数调整xl_表8-2" xfId="444"/>
    <cellStyle name="差_2009年一般性转移支付标准工资_地方配套按人均增幅控制8.30一般预算平均增幅、人均可用财力平均增幅两次控制、社会治安系数调整、案件数调整xl_表8-3" xfId="445"/>
    <cellStyle name="差_2009年一般性转移支付标准工资_地方配套按人均增幅控制8.31（调整结案率后）xl" xfId="446"/>
    <cellStyle name="差_2009年一般性转移支付标准工资_地方配套按人均增幅控制8.31（调整结案率后）xl_2016年1月13日人大报告表格定版 王丽君" xfId="447"/>
    <cellStyle name="差_2009年一般性转移支付标准工资_地方配套按人均增幅控制8.31（调整结案率后）xl_表4-3" xfId="448"/>
    <cellStyle name="差_2009年一般性转移支付标准工资_地方配套按人均增幅控制8.31（调整结案率后）xl_表4-4 " xfId="449"/>
    <cellStyle name="差_2009年一般性转移支付标准工资_地方配套按人均增幅控制8.31（调整结案率后）xl_表8-2" xfId="450"/>
    <cellStyle name="差_2009年一般性转移支付标准工资_地方配套按人均增幅控制8.31（调整结案率后）xl_表8-3" xfId="451"/>
    <cellStyle name="差_2009年一般性转移支付标准工资_奖励补助测算5.22测试" xfId="452"/>
    <cellStyle name="差_2009年一般性转移支付标准工资_奖励补助测算5.22测试_2016年1月13日人大报告表格定版 王丽君" xfId="453"/>
    <cellStyle name="差_2009年一般性转移支付标准工资_奖励补助测算5.22测试_表4-3" xfId="454"/>
    <cellStyle name="差_2009年一般性转移支付标准工资_奖励补助测算5.22测试_表4-4 " xfId="455"/>
    <cellStyle name="差_2009年一般性转移支付标准工资_奖励补助测算5.22测试_表8-2" xfId="456"/>
    <cellStyle name="差_2009年一般性转移支付标准工资_奖励补助测算5.22测试_表8-3" xfId="457"/>
    <cellStyle name="差_2009年一般性转移支付标准工资_奖励补助测算5.23新" xfId="458"/>
    <cellStyle name="差_2009年一般性转移支付标准工资_奖励补助测算5.23新_2016年1月13日人大报告表格定版 王丽君" xfId="459"/>
    <cellStyle name="差_2009年一般性转移支付标准工资_奖励补助测算5.23新_表4-3" xfId="460"/>
    <cellStyle name="差_2009年一般性转移支付标准工资_奖励补助测算5.23新_表4-4 " xfId="461"/>
    <cellStyle name="差_2009年一般性转移支付标准工资_奖励补助测算5.23新_表8-2" xfId="462"/>
    <cellStyle name="差_2009年一般性转移支付标准工资_奖励补助测算5.23新_表8-3" xfId="463"/>
    <cellStyle name="差_2009年一般性转移支付标准工资_奖励补助测算5.24冯铸" xfId="464"/>
    <cellStyle name="差_2009年一般性转移支付标准工资_奖励补助测算5.24冯铸_2016年1月13日人大报告表格定版 王丽君" xfId="465"/>
    <cellStyle name="差_2009年一般性转移支付标准工资_奖励补助测算5.24冯铸_表4-3" xfId="466"/>
    <cellStyle name="差_2009年一般性转移支付标准工资_奖励补助测算5.24冯铸_表4-4 " xfId="467"/>
    <cellStyle name="差_2009年一般性转移支付标准工资_奖励补助测算5.24冯铸_表8-2" xfId="468"/>
    <cellStyle name="差_2009年一般性转移支付标准工资_奖励补助测算5.24冯铸_表8-3" xfId="469"/>
    <cellStyle name="差_2009年一般性转移支付标准工资_奖励补助测算7.23" xfId="470"/>
    <cellStyle name="差_2009年一般性转移支付标准工资_奖励补助测算7.23_2016年1月13日人大报告表格定版 王丽君" xfId="471"/>
    <cellStyle name="差_2009年一般性转移支付标准工资_奖励补助测算7.23_表4-3" xfId="472"/>
    <cellStyle name="差_2009年一般性转移支付标准工资_奖励补助测算7.23_表4-4 " xfId="473"/>
    <cellStyle name="差_2009年一般性转移支付标准工资_奖励补助测算7.23_表8-2" xfId="474"/>
    <cellStyle name="差_2009年一般性转移支付标准工资_奖励补助测算7.23_表8-3" xfId="475"/>
    <cellStyle name="差_2009年一般性转移支付标准工资_奖励补助测算7.25" xfId="476"/>
    <cellStyle name="差_2009年一般性转移支付标准工资_奖励补助测算7.25 (version 1) (version 1)" xfId="477"/>
    <cellStyle name="差_2009年一般性转移支付标准工资_奖励补助测算7.25 (version 1) (version 1)_2016年1月13日人大报告表格定版 王丽君" xfId="478"/>
    <cellStyle name="差_2009年一般性转移支付标准工资_奖励补助测算7.25 (version 1) (version 1)_表4-3" xfId="479"/>
    <cellStyle name="差_2009年一般性转移支付标准工资_奖励补助测算7.25 (version 1) (version 1)_表4-4 " xfId="480"/>
    <cellStyle name="差_2009年一般性转移支付标准工资_奖励补助测算7.25 (version 1) (version 1)_表8-2" xfId="481"/>
    <cellStyle name="差_2009年一般性转移支付标准工资_奖励补助测算7.25 (version 1) (version 1)_表8-3" xfId="482"/>
    <cellStyle name="差_2009年一般性转移支付标准工资_奖励补助测算7.25_2016年1月13日人大报告表格定版 王丽君" xfId="483"/>
    <cellStyle name="差_2009年一般性转移支付标准工资_奖励补助测算7.25_表4-3" xfId="484"/>
    <cellStyle name="差_2009年一般性转移支付标准工资_奖励补助测算7.25_表4-4 " xfId="485"/>
    <cellStyle name="差_2009年一般性转移支付标准工资_奖励补助测算7.25_表8-2" xfId="486"/>
    <cellStyle name="差_2009年一般性转移支付标准工资_奖励补助测算7.25_表8-3" xfId="487"/>
    <cellStyle name="差_2016年1月12日中午余超发来12.23（汇总）2016年基金预算表" xfId="488"/>
    <cellStyle name="差_2016年1月12日中午余超发来12.23（汇总）2016年基金预算表_表4-3" xfId="489"/>
    <cellStyle name="差_2016年1月12日中午余超发来12.23（汇总）2016年基金预算表_表4-4 " xfId="490"/>
    <cellStyle name="差_2016年1月12日中午余超发来12.23（汇总）2016年基金预算表_表8-2" xfId="491"/>
    <cellStyle name="差_2016年1月12日中午余超发来12.23（汇总）2016年基金预算表_表8-3" xfId="492"/>
    <cellStyle name="差_2016年基金预算表格" xfId="493"/>
    <cellStyle name="差_2016年基金预算表格_表4-3" xfId="494"/>
    <cellStyle name="差_2016年基金预算表格_表4-4 " xfId="495"/>
    <cellStyle name="差_2016年基金预算表格_表8-2" xfId="496"/>
    <cellStyle name="差_2016年基金预算表格_表8-3" xfId="497"/>
    <cellStyle name="差_530623_2006年县级财政报表附表" xfId="498"/>
    <cellStyle name="差_530629_2006年县级财政报表附表" xfId="499"/>
    <cellStyle name="差_530629_2006年县级财政报表附表_2016年1月13日人大报告表格定版 王丽君" xfId="500"/>
    <cellStyle name="差_530629_2006年县级财政报表附表_表4-3" xfId="501"/>
    <cellStyle name="差_530629_2006年县级财政报表附表_表4-4 " xfId="502"/>
    <cellStyle name="差_530629_2006年县级财政报表附表_表8-2" xfId="503"/>
    <cellStyle name="差_530629_2006年县级财政报表附表_表8-3" xfId="504"/>
    <cellStyle name="差_5334_2006年迪庆县级财政报表附表" xfId="505"/>
    <cellStyle name="差_5334_2006年迪庆县级财政报表附表_2016年1月13日人大报告表格定版 王丽君" xfId="506"/>
    <cellStyle name="差_5334_2006年迪庆县级财政报表附表_表4-3" xfId="507"/>
    <cellStyle name="差_5334_2006年迪庆县级财政报表附表_表4-4 " xfId="508"/>
    <cellStyle name="差_5334_2006年迪庆县级财政报表附表_表8-2" xfId="509"/>
    <cellStyle name="差_5334_2006年迪庆县级财政报表附表_表8-3" xfId="510"/>
    <cellStyle name="差_Book1" xfId="511"/>
    <cellStyle name="差_Book1_1" xfId="512"/>
    <cellStyle name="差_Book1_1_2016年1月13日人大报告表格定版 王丽君" xfId="513"/>
    <cellStyle name="差_Book1_1_表4-3" xfId="514"/>
    <cellStyle name="差_Book1_1_表4-4 " xfId="515"/>
    <cellStyle name="差_Book1_1_表8-2" xfId="516"/>
    <cellStyle name="差_Book1_1_表8-3" xfId="517"/>
    <cellStyle name="差_Book1_2" xfId="518"/>
    <cellStyle name="差_Book1_2016年1月13日人大报告表格定版 王丽君" xfId="519"/>
    <cellStyle name="差_Book1_表4-3" xfId="520"/>
    <cellStyle name="差_Book1_表4-4 " xfId="521"/>
    <cellStyle name="差_Book1_表8-2" xfId="522"/>
    <cellStyle name="差_Book1_表8-3" xfId="523"/>
    <cellStyle name="差_Book1_县公司" xfId="524"/>
    <cellStyle name="差_Book1_县公司_2016年1月13日人大报告表格定版 王丽君" xfId="525"/>
    <cellStyle name="差_Book1_县公司_表4-3" xfId="526"/>
    <cellStyle name="差_Book1_县公司_表4-4 " xfId="527"/>
    <cellStyle name="差_Book1_县公司_表8-2" xfId="528"/>
    <cellStyle name="差_Book1_县公司_表8-3" xfId="529"/>
    <cellStyle name="差_Book1_银行账户情况表_2010年12月" xfId="530"/>
    <cellStyle name="差_Book1_银行账户情况表_2010年12月_2016年1月13日人大报告表格定版 王丽君" xfId="531"/>
    <cellStyle name="差_Book1_银行账户情况表_2010年12月_表4-3" xfId="532"/>
    <cellStyle name="差_Book1_银行账户情况表_2010年12月_表4-4 " xfId="533"/>
    <cellStyle name="差_Book1_银行账户情况表_2010年12月_表8-2" xfId="534"/>
    <cellStyle name="差_Book1_银行账户情况表_2010年12月_表8-3" xfId="535"/>
    <cellStyle name="差_Book2" xfId="536"/>
    <cellStyle name="差_Book2_2016年1月13日人大报告表格定版 王丽君" xfId="537"/>
    <cellStyle name="差_Book2_表4-3" xfId="538"/>
    <cellStyle name="差_Book2_表4-4 " xfId="539"/>
    <cellStyle name="差_Book2_表8-2" xfId="540"/>
    <cellStyle name="差_Book2_表8-3" xfId="541"/>
    <cellStyle name="差_M01-2(州市补助收入)" xfId="542"/>
    <cellStyle name="差_M01-2(州市补助收入)_2016年1月13日人大报告表格定版 王丽君" xfId="543"/>
    <cellStyle name="差_M01-2(州市补助收入)_表4-3" xfId="544"/>
    <cellStyle name="差_M01-2(州市补助收入)_表4-4 " xfId="545"/>
    <cellStyle name="差_M01-2(州市补助收入)_表8-2" xfId="546"/>
    <cellStyle name="差_M01-2(州市补助收入)_表8-3" xfId="547"/>
    <cellStyle name="差_M03" xfId="548"/>
    <cellStyle name="差_M03_2016年1月13日人大报告表格定版 王丽君" xfId="549"/>
    <cellStyle name="差_M03_表4-3" xfId="550"/>
    <cellStyle name="差_M03_表4-4 " xfId="551"/>
    <cellStyle name="差_M03_表8-2" xfId="552"/>
    <cellStyle name="差_M03_表8-3" xfId="553"/>
    <cellStyle name="差_表4-3" xfId="554"/>
    <cellStyle name="差_表8-3" xfId="555"/>
    <cellStyle name="差_表8-3_2015年1月17日人大报告表格定版" xfId="556"/>
    <cellStyle name="差_表8-3_2015年1月17日人大报告表格定版（县区填报）" xfId="557"/>
    <cellStyle name="差_表8-3_2016年1月11日人大报告表格" xfId="558"/>
    <cellStyle name="差_表8-3_2016年1月11日人大报告表格 1" xfId="559"/>
    <cellStyle name="差_表8-3_2016年1月13日人大报告表格定版 王丽君" xfId="560"/>
    <cellStyle name="差_表8-3_2016年各开发区收支预算草案（汇总）" xfId="561"/>
    <cellStyle name="差_表8-3_2016年南昌市市本级地方一般公共预算收入草案表" xfId="562"/>
    <cellStyle name="差_不用软件计算9.1不考虑经费管理评价xl" xfId="563"/>
    <cellStyle name="差_不用软件计算9.1不考虑经费管理评价xl_2016年1月13日人大报告表格定版 王丽君" xfId="564"/>
    <cellStyle name="差_不用软件计算9.1不考虑经费管理评价xl_表4-3" xfId="565"/>
    <cellStyle name="差_不用软件计算9.1不考虑经费管理评价xl_表4-4 " xfId="566"/>
    <cellStyle name="差_不用软件计算9.1不考虑经费管理评价xl_表8-2" xfId="567"/>
    <cellStyle name="差_不用软件计算9.1不考虑经费管理评价xl_表8-3" xfId="568"/>
    <cellStyle name="差_财政供养人员" xfId="569"/>
    <cellStyle name="差_财政供养人员_2016年1月13日人大报告表格定版 王丽君" xfId="570"/>
    <cellStyle name="差_财政供养人员_表4-3" xfId="571"/>
    <cellStyle name="差_财政供养人员_表4-4 " xfId="572"/>
    <cellStyle name="差_财政供养人员_表8-2" xfId="573"/>
    <cellStyle name="差_财政供养人员_表8-3" xfId="574"/>
    <cellStyle name="差_财政支出对上级的依赖程度" xfId="575"/>
    <cellStyle name="差_财政支出对上级的依赖程度_2016年1月13日人大报告表格定版 王丽君" xfId="576"/>
    <cellStyle name="差_财政支出对上级的依赖程度_表4-3" xfId="577"/>
    <cellStyle name="差_财政支出对上级的依赖程度_表4-4 " xfId="578"/>
    <cellStyle name="差_财政支出对上级的依赖程度_表8-2" xfId="579"/>
    <cellStyle name="差_财政支出对上级的依赖程度_表8-3" xfId="580"/>
    <cellStyle name="差_城建部门" xfId="581"/>
    <cellStyle name="差_城建部门_2016年1月13日人大报告表格定版 王丽君" xfId="582"/>
    <cellStyle name="差_城建部门_表4-3" xfId="583"/>
    <cellStyle name="差_城建部门_表4-4 " xfId="584"/>
    <cellStyle name="差_城建部门_表8-2" xfId="585"/>
    <cellStyle name="差_城建部门_表8-3" xfId="586"/>
    <cellStyle name="差_地方配套按人均增幅控制8.30xl" xfId="587"/>
    <cellStyle name="差_地方配套按人均增幅控制8.30xl_2016年1月13日人大报告表格定版 王丽君" xfId="588"/>
    <cellStyle name="差_地方配套按人均增幅控制8.30xl_表4-3" xfId="589"/>
    <cellStyle name="差_地方配套按人均增幅控制8.30xl_表4-4 " xfId="590"/>
    <cellStyle name="差_地方配套按人均增幅控制8.30xl_表8-2" xfId="591"/>
    <cellStyle name="差_地方配套按人均增幅控制8.30xl_表8-3" xfId="592"/>
    <cellStyle name="差_地方配套按人均增幅控制8.30一般预算平均增幅、人均可用财力平均增幅两次控制、社会治安系数调整、案件数调整xl" xfId="593"/>
    <cellStyle name="差_地方配套按人均增幅控制8.30一般预算平均增幅、人均可用财力平均增幅两次控制、社会治安系数调整、案件数调整xl_2016年1月13日人大报告表格定版 王丽君" xfId="594"/>
    <cellStyle name="差_地方配套按人均增幅控制8.30一般预算平均增幅、人均可用财力平均增幅两次控制、社会治安系数调整、案件数调整xl_表4-3" xfId="595"/>
    <cellStyle name="差_地方配套按人均增幅控制8.30一般预算平均增幅、人均可用财力平均增幅两次控制、社会治安系数调整、案件数调整xl_表4-4 " xfId="596"/>
    <cellStyle name="差_地方配套按人均增幅控制8.30一般预算平均增幅、人均可用财力平均增幅两次控制、社会治安系数调整、案件数调整xl_表8-2" xfId="597"/>
    <cellStyle name="差_地方配套按人均增幅控制8.30一般预算平均增幅、人均可用财力平均增幅两次控制、社会治安系数调整、案件数调整xl_表8-3" xfId="598"/>
    <cellStyle name="差_地方配套按人均增幅控制8.31（调整结案率后）xl" xfId="599"/>
    <cellStyle name="差_地方配套按人均增幅控制8.31（调整结案率后）xl_2016年1月13日人大报告表格定版 王丽君" xfId="600"/>
    <cellStyle name="差_地方配套按人均增幅控制8.31（调整结案率后）xl_表4-3" xfId="601"/>
    <cellStyle name="差_地方配套按人均增幅控制8.31（调整结案率后）xl_表4-4 " xfId="602"/>
    <cellStyle name="差_地方配套按人均增幅控制8.31（调整结案率后）xl_表8-2" xfId="603"/>
    <cellStyle name="差_地方配套按人均增幅控制8.31（调整结案率后）xl_表8-3" xfId="604"/>
    <cellStyle name="差_第五部分(才淼、饶永宏）" xfId="605"/>
    <cellStyle name="差_第五部分(才淼、饶永宏）_2016年1月13日人大报告表格定版 王丽君" xfId="606"/>
    <cellStyle name="差_第五部分(才淼、饶永宏）_表4-3" xfId="607"/>
    <cellStyle name="差_第五部分(才淼、饶永宏）_表4-4 " xfId="608"/>
    <cellStyle name="差_第五部分(才淼、饶永宏）_表8-2" xfId="609"/>
    <cellStyle name="差_第五部分(才淼、饶永宏）_表8-3" xfId="610"/>
    <cellStyle name="差_第一部分：综合全" xfId="611"/>
    <cellStyle name="差_第一部分：综合全_2016年1月13日人大报告表格定版 王丽君" xfId="612"/>
    <cellStyle name="差_第一部分：综合全_表4-3" xfId="613"/>
    <cellStyle name="差_第一部分：综合全_表4-4 " xfId="614"/>
    <cellStyle name="差_第一部分：综合全_表8-2" xfId="615"/>
    <cellStyle name="差_第一部分：综合全_表8-3" xfId="616"/>
    <cellStyle name="差_定稿-2016年1月14日下午印刷厂人大报告表格" xfId="617"/>
    <cellStyle name="差_附件1" xfId="618"/>
    <cellStyle name="差_高中教师人数（教育厅1.6日提供）" xfId="619"/>
    <cellStyle name="差_高中教师人数（教育厅1.6日提供）_2016年1月13日人大报告表格定版 王丽君" xfId="620"/>
    <cellStyle name="差_高中教师人数（教育厅1.6日提供）_表4-3" xfId="621"/>
    <cellStyle name="差_高中教师人数（教育厅1.6日提供）_表4-4 " xfId="622"/>
    <cellStyle name="差_高中教师人数（教育厅1.6日提供）_表8-2" xfId="623"/>
    <cellStyle name="差_高中教师人数（教育厅1.6日提供）_表8-3" xfId="624"/>
    <cellStyle name="差_汇总" xfId="625"/>
    <cellStyle name="差_汇总_2016年1月13日人大报告表格定版 王丽君" xfId="626"/>
    <cellStyle name="差_汇总_表4-3" xfId="627"/>
    <cellStyle name="差_汇总_表4-4 " xfId="628"/>
    <cellStyle name="差_汇总_表8-2" xfId="629"/>
    <cellStyle name="差_汇总_表8-3" xfId="630"/>
    <cellStyle name="差_汇总-县级财政报表附表" xfId="631"/>
    <cellStyle name="差_基础数据分析" xfId="632"/>
    <cellStyle name="差_基础数据分析_2016年1月13日人大报告表格定版 王丽君" xfId="633"/>
    <cellStyle name="差_基础数据分析_表4-3" xfId="634"/>
    <cellStyle name="差_基础数据分析_表4-4 " xfId="635"/>
    <cellStyle name="差_基础数据分析_表8-2" xfId="636"/>
    <cellStyle name="差_基础数据分析_表8-3" xfId="637"/>
    <cellStyle name="差_检验表" xfId="638"/>
    <cellStyle name="差_检验表（调整后）" xfId="639"/>
    <cellStyle name="差_检验表（调整后）_2016年1月13日人大报告表格定版 王丽君" xfId="640"/>
    <cellStyle name="差_检验表（调整后）_表4-3" xfId="641"/>
    <cellStyle name="差_检验表（调整后）_表4-4 " xfId="642"/>
    <cellStyle name="差_检验表（调整后）_表8-2" xfId="643"/>
    <cellStyle name="差_检验表（调整后）_表8-3" xfId="644"/>
    <cellStyle name="差_检验表_2016年1月13日人大报告表格定版 王丽君" xfId="645"/>
    <cellStyle name="差_检验表_表4-3" xfId="646"/>
    <cellStyle name="差_检验表_表4-4 " xfId="647"/>
    <cellStyle name="差_检验表_表8-2" xfId="648"/>
    <cellStyle name="差_检验表_表8-3" xfId="649"/>
    <cellStyle name="差_建行" xfId="650"/>
    <cellStyle name="差_建行_2016年1月13日人大报告表格定版 王丽君" xfId="651"/>
    <cellStyle name="差_建行_表4-3" xfId="652"/>
    <cellStyle name="差_建行_表4-4 " xfId="653"/>
    <cellStyle name="差_建行_表8-2" xfId="654"/>
    <cellStyle name="差_建行_表8-3" xfId="655"/>
    <cellStyle name="差_奖励补助测算5.22测试" xfId="656"/>
    <cellStyle name="差_奖励补助测算5.22测试_2016年1月13日人大报告表格定版 王丽君" xfId="657"/>
    <cellStyle name="差_奖励补助测算5.22测试_表4-3" xfId="658"/>
    <cellStyle name="差_奖励补助测算5.22测试_表4-4 " xfId="659"/>
    <cellStyle name="差_奖励补助测算5.22测试_表8-2" xfId="660"/>
    <cellStyle name="差_奖励补助测算5.22测试_表8-3" xfId="661"/>
    <cellStyle name="差_奖励补助测算5.23新" xfId="662"/>
    <cellStyle name="差_奖励补助测算5.23新_2016年1月13日人大报告表格定版 王丽君" xfId="663"/>
    <cellStyle name="差_奖励补助测算5.23新_表4-3" xfId="664"/>
    <cellStyle name="差_奖励补助测算5.23新_表4-4 " xfId="665"/>
    <cellStyle name="差_奖励补助测算5.23新_表8-2" xfId="666"/>
    <cellStyle name="差_奖励补助测算5.23新_表8-3" xfId="667"/>
    <cellStyle name="差_奖励补助测算5.24冯铸" xfId="668"/>
    <cellStyle name="差_奖励补助测算5.24冯铸_2016年1月13日人大报告表格定版 王丽君" xfId="669"/>
    <cellStyle name="差_奖励补助测算5.24冯铸_表4-3" xfId="670"/>
    <cellStyle name="差_奖励补助测算5.24冯铸_表4-4 " xfId="671"/>
    <cellStyle name="差_奖励补助测算5.24冯铸_表8-2" xfId="672"/>
    <cellStyle name="差_奖励补助测算5.24冯铸_表8-3" xfId="673"/>
    <cellStyle name="差_奖励补助测算7.23" xfId="674"/>
    <cellStyle name="差_奖励补助测算7.23_2016年1月13日人大报告表格定版 王丽君" xfId="675"/>
    <cellStyle name="差_奖励补助测算7.23_表4-3" xfId="676"/>
    <cellStyle name="差_奖励补助测算7.23_表4-4 " xfId="677"/>
    <cellStyle name="差_奖励补助测算7.23_表8-2" xfId="678"/>
    <cellStyle name="差_奖励补助测算7.23_表8-3" xfId="679"/>
    <cellStyle name="差_奖励补助测算7.25" xfId="680"/>
    <cellStyle name="差_奖励补助测算7.25 (version 1) (version 1)" xfId="681"/>
    <cellStyle name="差_奖励补助测算7.25 (version 1) (version 1)_2016年1月13日人大报告表格定版 王丽君" xfId="682"/>
    <cellStyle name="差_奖励补助测算7.25 (version 1) (version 1)_表4-3" xfId="683"/>
    <cellStyle name="差_奖励补助测算7.25 (version 1) (version 1)_表4-4 " xfId="684"/>
    <cellStyle name="差_奖励补助测算7.25 (version 1) (version 1)_表8-2" xfId="685"/>
    <cellStyle name="差_奖励补助测算7.25 (version 1) (version 1)_表8-3" xfId="686"/>
    <cellStyle name="差_奖励补助测算7.25_2016年1月13日人大报告表格定版 王丽君" xfId="687"/>
    <cellStyle name="差_奖励补助测算7.25_表4-3" xfId="688"/>
    <cellStyle name="差_奖励补助测算7.25_表4-4 " xfId="689"/>
    <cellStyle name="差_奖励补助测算7.25_表8-2" xfId="690"/>
    <cellStyle name="差_奖励补助测算7.25_表8-3" xfId="691"/>
    <cellStyle name="差_教师绩效工资测算表（离退休按各地上报数测算）2009年1月1日" xfId="692"/>
    <cellStyle name="差_教师绩效工资测算表（离退休按各地上报数测算）2009年1月1日_2016年1月13日人大报告表格定版 王丽君" xfId="693"/>
    <cellStyle name="差_教师绩效工资测算表（离退休按各地上报数测算）2009年1月1日_表4-3" xfId="694"/>
    <cellStyle name="差_教师绩效工资测算表（离退休按各地上报数测算）2009年1月1日_表4-4 " xfId="695"/>
    <cellStyle name="差_教师绩效工资测算表（离退休按各地上报数测算）2009年1月1日_表8-2" xfId="696"/>
    <cellStyle name="差_教师绩效工资测算表（离退休按各地上报数测算）2009年1月1日_表8-3" xfId="697"/>
    <cellStyle name="差_教育厅提供义务教育及高中教师人数（2009年1月6日）" xfId="698"/>
    <cellStyle name="差_教育厅提供义务教育及高中教师人数（2009年1月6日）_2016年1月13日人大报告表格定版 王丽君" xfId="699"/>
    <cellStyle name="差_教育厅提供义务教育及高中教师人数（2009年1月6日）_表4-3" xfId="700"/>
    <cellStyle name="差_教育厅提供义务教育及高中教师人数（2009年1月6日）_表4-4 " xfId="701"/>
    <cellStyle name="差_教育厅提供义务教育及高中教师人数（2009年1月6日）_表8-2" xfId="702"/>
    <cellStyle name="差_教育厅提供义务教育及高中教师人数（2009年1月6日）_表8-3" xfId="703"/>
    <cellStyle name="差_历年教师人数" xfId="704"/>
    <cellStyle name="差_历年教师人数_2016年1月13日人大报告表格定版 王丽君" xfId="705"/>
    <cellStyle name="差_历年教师人数_表4-3" xfId="706"/>
    <cellStyle name="差_历年教师人数_表4-4 " xfId="707"/>
    <cellStyle name="差_历年教师人数_表8-2" xfId="708"/>
    <cellStyle name="差_历年教师人数_表8-3" xfId="709"/>
    <cellStyle name="差_丽江汇总" xfId="710"/>
    <cellStyle name="差_丽江汇总_2016年1月13日人大报告表格定版 王丽君" xfId="711"/>
    <cellStyle name="差_丽江汇总_表4-3" xfId="712"/>
    <cellStyle name="差_丽江汇总_表4-4 " xfId="713"/>
    <cellStyle name="差_丽江汇总_表8-2" xfId="714"/>
    <cellStyle name="差_丽江汇总_表8-3" xfId="715"/>
    <cellStyle name="差_三季度－表二" xfId="716"/>
    <cellStyle name="差_三季度－表二_2016年1月13日人大报告表格定版 王丽君" xfId="717"/>
    <cellStyle name="差_三季度－表二_表4-3" xfId="718"/>
    <cellStyle name="差_三季度－表二_表4-4 " xfId="719"/>
    <cellStyle name="差_三季度－表二_表8-2" xfId="720"/>
    <cellStyle name="差_三季度－表二_表8-3" xfId="721"/>
    <cellStyle name="差_上报格式（2016年市本级收支余）" xfId="722"/>
    <cellStyle name="差_上报格式（2016年市本级收支余）_2016年1月13日人大报告表格定版 王丽君" xfId="723"/>
    <cellStyle name="差_上报格式（2016年市本级收支余）_表4-3" xfId="724"/>
    <cellStyle name="差_上报格式（2016年市本级收支余）_表4-4 " xfId="725"/>
    <cellStyle name="差_上报格式（2016年市本级收支余）_表8-2" xfId="726"/>
    <cellStyle name="差_上报格式（2016年市本级收支余）_表8-3" xfId="727"/>
    <cellStyle name="差_上报格式（经开区收支余）" xfId="728"/>
    <cellStyle name="差_上报格式（经开区收支余）_2016年1月13日人大报告表格定版 王丽君" xfId="729"/>
    <cellStyle name="差_上报格式（经开区收支余）_表4-3" xfId="730"/>
    <cellStyle name="差_上报格式（经开区收支余）_表4-4 " xfId="731"/>
    <cellStyle name="差_上报格式（经开区收支余）_表8-2" xfId="732"/>
    <cellStyle name="差_上报格式（经开区收支余）_表8-3" xfId="733"/>
    <cellStyle name="差_市残联2016年基金预算表" xfId="734"/>
    <cellStyle name="差_卫生部门" xfId="735"/>
    <cellStyle name="差_卫生部门_2016年1月13日人大报告表格定版 王丽君" xfId="736"/>
    <cellStyle name="差_卫生部门_表4-3" xfId="737"/>
    <cellStyle name="差_卫生部门_表4-4 " xfId="738"/>
    <cellStyle name="差_卫生部门_表8-2" xfId="739"/>
    <cellStyle name="差_卫生部门_表8-3" xfId="740"/>
    <cellStyle name="差_文体广播部门" xfId="741"/>
    <cellStyle name="差_文体广播部门_2016年1月13日人大报告表格定版 王丽君" xfId="742"/>
    <cellStyle name="差_文体广播部门_表4-3" xfId="743"/>
    <cellStyle name="差_文体广播部门_表4-4 " xfId="744"/>
    <cellStyle name="差_文体广播部门_表8-2" xfId="745"/>
    <cellStyle name="差_文体广播部门_表8-3" xfId="746"/>
    <cellStyle name="差_下半年禁毒办案经费分配2544.3万元" xfId="747"/>
    <cellStyle name="差_下半年禁毒办案经费分配2544.3万元_2016年1月13日人大报告表格定版 王丽君" xfId="748"/>
    <cellStyle name="差_下半年禁毒办案经费分配2544.3万元_表4-3" xfId="749"/>
    <cellStyle name="差_下半年禁毒办案经费分配2544.3万元_表4-4 " xfId="750"/>
    <cellStyle name="差_下半年禁毒办案经费分配2544.3万元_表8-2" xfId="751"/>
    <cellStyle name="差_下半年禁毒办案经费分配2544.3万元_表8-3" xfId="752"/>
    <cellStyle name="差_下半年禁吸戒毒经费1000万元" xfId="753"/>
    <cellStyle name="差_下半年禁吸戒毒经费1000万元_2016年1月13日人大报告表格定版 王丽君" xfId="754"/>
    <cellStyle name="差_下半年禁吸戒毒经费1000万元_表4-3" xfId="755"/>
    <cellStyle name="差_下半年禁吸戒毒经费1000万元_表4-4 " xfId="756"/>
    <cellStyle name="差_下半年禁吸戒毒经费1000万元_表8-2" xfId="757"/>
    <cellStyle name="差_下半年禁吸戒毒经费1000万元_表8-3" xfId="758"/>
    <cellStyle name="差_县公司" xfId="759"/>
    <cellStyle name="差_县公司_2016年1月13日人大报告表格定版 王丽君" xfId="760"/>
    <cellStyle name="差_县公司_表4-3" xfId="761"/>
    <cellStyle name="差_县公司_表4-4 " xfId="762"/>
    <cellStyle name="差_县公司_表8-2" xfId="763"/>
    <cellStyle name="差_县公司_表8-3" xfId="764"/>
    <cellStyle name="差_县级公安机关公用经费标准奖励测算方案（定稿）" xfId="765"/>
    <cellStyle name="差_县级公安机关公用经费标准奖励测算方案（定稿）_2016年1月13日人大报告表格定版 王丽君" xfId="766"/>
    <cellStyle name="差_县级公安机关公用经费标准奖励测算方案（定稿）_表4-3" xfId="767"/>
    <cellStyle name="差_县级公安机关公用经费标准奖励测算方案（定稿）_表4-4 " xfId="768"/>
    <cellStyle name="差_县级公安机关公用经费标准奖励测算方案（定稿）_表8-2" xfId="769"/>
    <cellStyle name="差_县级公安机关公用经费标准奖励测算方案（定稿）_表8-3" xfId="770"/>
    <cellStyle name="差_县级基础数据" xfId="771"/>
    <cellStyle name="差_县级基础数据_2016年1月13日人大报告表格定版 王丽君" xfId="772"/>
    <cellStyle name="差_县级基础数据_表4-3" xfId="773"/>
    <cellStyle name="差_县级基础数据_表4-4 " xfId="774"/>
    <cellStyle name="差_县级基础数据_表8-2" xfId="775"/>
    <cellStyle name="差_县级基础数据_表8-3" xfId="776"/>
    <cellStyle name="差_幸福隧道导洞围岩统计" xfId="777"/>
    <cellStyle name="差_幸福隧道导洞围岩统计_2016年1月13日人大报告表格定版 王丽君" xfId="778"/>
    <cellStyle name="差_幸福隧道导洞围岩统计_表4-3" xfId="779"/>
    <cellStyle name="差_幸福隧道导洞围岩统计_表4-4 " xfId="780"/>
    <cellStyle name="差_幸福隧道导洞围岩统计_表8-2" xfId="781"/>
    <cellStyle name="差_幸福隧道导洞围岩统计_表8-3" xfId="782"/>
    <cellStyle name="差_业务工作量指标" xfId="783"/>
    <cellStyle name="差_业务工作量指标_2016年1月13日人大报告表格定版 王丽君" xfId="784"/>
    <cellStyle name="差_业务工作量指标_表4-3" xfId="785"/>
    <cellStyle name="差_业务工作量指标_表4-4 " xfId="786"/>
    <cellStyle name="差_业务工作量指标_表8-2" xfId="787"/>
    <cellStyle name="差_业务工作量指标_表8-3" xfId="788"/>
    <cellStyle name="差_义务教育阶段教职工人数（教育厅提供最终）" xfId="789"/>
    <cellStyle name="差_义务教育阶段教职工人数（教育厅提供最终）_2016年1月13日人大报告表格定版 王丽君" xfId="790"/>
    <cellStyle name="差_义务教育阶段教职工人数（教育厅提供最终）_表4-3" xfId="791"/>
    <cellStyle name="差_义务教育阶段教职工人数（教育厅提供最终）_表4-4 " xfId="792"/>
    <cellStyle name="差_义务教育阶段教职工人数（教育厅提供最终）_表8-2" xfId="793"/>
    <cellStyle name="差_义务教育阶段教职工人数（教育厅提供最终）_表8-3" xfId="794"/>
    <cellStyle name="差_银行账户情况表_2010年12月" xfId="795"/>
    <cellStyle name="差_银行账户情况表_2010年12月_2016年1月13日人大报告表格定版 王丽君" xfId="796"/>
    <cellStyle name="差_银行账户情况表_2010年12月_表4-3" xfId="797"/>
    <cellStyle name="差_银行账户情况表_2010年12月_表4-4 " xfId="798"/>
    <cellStyle name="差_银行账户情况表_2010年12月_表8-2" xfId="799"/>
    <cellStyle name="差_银行账户情况表_2010年12月_表8-3" xfId="800"/>
    <cellStyle name="差_云南农村义务教育统计表" xfId="801"/>
    <cellStyle name="差_云南农村义务教育统计表_2016年1月13日人大报告表格定版 王丽君" xfId="802"/>
    <cellStyle name="差_云南农村义务教育统计表_表4-3" xfId="803"/>
    <cellStyle name="差_云南农村义务教育统计表_表4-4 " xfId="804"/>
    <cellStyle name="差_云南农村义务教育统计表_表8-2" xfId="805"/>
    <cellStyle name="差_云南农村义务教育统计表_表8-3" xfId="806"/>
    <cellStyle name="差_云南省2008年中小学教师人数统计表" xfId="807"/>
    <cellStyle name="差_云南省2008年中小学教师人数统计表_2016年1月13日人大报告表格定版 王丽君" xfId="808"/>
    <cellStyle name="差_云南省2008年中小学教师人数统计表_表4-3" xfId="809"/>
    <cellStyle name="差_云南省2008年中小学教师人数统计表_表4-4 " xfId="810"/>
    <cellStyle name="差_云南省2008年中小学教师人数统计表_表8-2" xfId="811"/>
    <cellStyle name="差_云南省2008年中小学教师人数统计表_表8-3" xfId="812"/>
    <cellStyle name="差_云南省2008年中小学教职工情况（教育厅提供20090101加工整理）" xfId="813"/>
    <cellStyle name="差_云南省2008年中小学教职工情况（教育厅提供20090101加工整理）_2016年1月13日人大报告表格定版 王丽君" xfId="814"/>
    <cellStyle name="差_云南省2008年中小学教职工情况（教育厅提供20090101加工整理）_表4-3" xfId="815"/>
    <cellStyle name="差_云南省2008年中小学教职工情况（教育厅提供20090101加工整理）_表4-4 " xfId="816"/>
    <cellStyle name="差_云南省2008年中小学教职工情况（教育厅提供20090101加工整理）_表8-2" xfId="817"/>
    <cellStyle name="差_云南省2008年中小学教职工情况（教育厅提供20090101加工整理）_表8-3" xfId="818"/>
    <cellStyle name="差_云南省2008年转移支付测算——州市本级考核部分及政策性测算" xfId="819"/>
    <cellStyle name="差_云南省2008年转移支付测算——州市本级考核部分及政策性测算_2016年1月13日人大报告表格定版 王丽君" xfId="820"/>
    <cellStyle name="差_云南省2008年转移支付测算——州市本级考核部分及政策性测算_表4-3" xfId="821"/>
    <cellStyle name="差_云南省2008年转移支付测算——州市本级考核部分及政策性测算_表4-4 " xfId="822"/>
    <cellStyle name="差_云南省2008年转移支付测算——州市本级考核部分及政策性测算_表8-2" xfId="823"/>
    <cellStyle name="差_云南省2008年转移支付测算——州市本级考核部分及政策性测算_表8-3" xfId="824"/>
    <cellStyle name="差_云南水利电力有限公司" xfId="825"/>
    <cellStyle name="差_云南水利电力有限公司_2016年1月13日人大报告表格定版 王丽君" xfId="826"/>
    <cellStyle name="差_云南水利电力有限公司_表4-3" xfId="827"/>
    <cellStyle name="差_云南水利电力有限公司_表4-4 " xfId="828"/>
    <cellStyle name="差_云南水利电力有限公司_表8-2" xfId="829"/>
    <cellStyle name="差_云南水利电力有限公司_表8-3" xfId="830"/>
    <cellStyle name="差_指标四" xfId="831"/>
    <cellStyle name="差_指标四_2016年1月13日人大报告表格定版 王丽君" xfId="832"/>
    <cellStyle name="差_指标四_表4-3" xfId="833"/>
    <cellStyle name="差_指标四_表4-4 " xfId="834"/>
    <cellStyle name="差_指标四_表8-2" xfId="835"/>
    <cellStyle name="差_指标四_表8-3" xfId="836"/>
    <cellStyle name="差_指标五" xfId="837"/>
    <cellStyle name="差_指标五_2016年1月13日人大报告表格定版 王丽君" xfId="838"/>
    <cellStyle name="差_指标五_表4-3" xfId="839"/>
    <cellStyle name="差_指标五_表4-4 " xfId="840"/>
    <cellStyle name="差_指标五_表8-2" xfId="841"/>
    <cellStyle name="差_指标五_表8-3" xfId="842"/>
    <cellStyle name="常规 10" xfId="843"/>
    <cellStyle name="常规 11" xfId="844"/>
    <cellStyle name="常规 12" xfId="845"/>
    <cellStyle name="常规 13" xfId="846"/>
    <cellStyle name="常规 14" xfId="847"/>
    <cellStyle name="常规 15" xfId="848"/>
    <cellStyle name="常规 16" xfId="849"/>
    <cellStyle name="常规 17" xfId="850"/>
    <cellStyle name="常规 18" xfId="851"/>
    <cellStyle name="常规 19" xfId="852"/>
    <cellStyle name="常规 2" xfId="853"/>
    <cellStyle name="常规 2 10" xfId="854"/>
    <cellStyle name="常规 2 10 4 3 3 2 4 2 2" xfId="855"/>
    <cellStyle name="常规 2 10_2016年1月13日人大报告表格定版 王丽君" xfId="856"/>
    <cellStyle name="常规 2 11" xfId="857"/>
    <cellStyle name="常规 2 12" xfId="858"/>
    <cellStyle name="常规 2 2" xfId="859"/>
    <cellStyle name="常规 2 2 2" xfId="860"/>
    <cellStyle name="常规 2 2_2016年1月13日人大报告表格定版 王丽君" xfId="861"/>
    <cellStyle name="常规 2 3" xfId="862"/>
    <cellStyle name="常规 2 4" xfId="863"/>
    <cellStyle name="常规 2 5" xfId="864"/>
    <cellStyle name="常规 2 6" xfId="865"/>
    <cellStyle name="常规 2 7" xfId="866"/>
    <cellStyle name="常规 2 8" xfId="867"/>
    <cellStyle name="常规 2 9" xfId="868"/>
    <cellStyle name="常规 2_02-2008决算报表格式" xfId="869"/>
    <cellStyle name="常规 20" xfId="870"/>
    <cellStyle name="常规 21" xfId="871"/>
    <cellStyle name="常规 22" xfId="872"/>
    <cellStyle name="常规 23" xfId="873"/>
    <cellStyle name="常规 24" xfId="874"/>
    <cellStyle name="常规 25" xfId="875"/>
    <cellStyle name="常规 26" xfId="876"/>
    <cellStyle name="常规 27" xfId="877"/>
    <cellStyle name="常规 28" xfId="878"/>
    <cellStyle name="常规 29" xfId="879"/>
    <cellStyle name="常规 3" xfId="880"/>
    <cellStyle name="常规 3 2" xfId="881"/>
    <cellStyle name="常规 3_东湖区-2017年地方财政预算表（加载公式版）" xfId="882"/>
    <cellStyle name="常规 30" xfId="883"/>
    <cellStyle name="常规 31" xfId="884"/>
    <cellStyle name="常规 32" xfId="885"/>
    <cellStyle name="常规 33" xfId="886"/>
    <cellStyle name="常规 34" xfId="887"/>
    <cellStyle name="常规 35" xfId="888"/>
    <cellStyle name="常规 36" xfId="889"/>
    <cellStyle name="常规 37" xfId="890"/>
    <cellStyle name="常规 38" xfId="891"/>
    <cellStyle name="常规 39" xfId="892"/>
    <cellStyle name="常规 4" xfId="893"/>
    <cellStyle name="常规 40" xfId="894"/>
    <cellStyle name="常规 41" xfId="895"/>
    <cellStyle name="常规 42" xfId="896"/>
    <cellStyle name="常规 43" xfId="897"/>
    <cellStyle name="常规 44" xfId="898"/>
    <cellStyle name="常规 45" xfId="899"/>
    <cellStyle name="常规 46" xfId="900"/>
    <cellStyle name="常规 47" xfId="901"/>
    <cellStyle name="常规 48" xfId="902"/>
    <cellStyle name="常规 49" xfId="903"/>
    <cellStyle name="常规 5" xfId="904"/>
    <cellStyle name="常规 50" xfId="905"/>
    <cellStyle name="常规 51" xfId="906"/>
    <cellStyle name="常规 52" xfId="907"/>
    <cellStyle name="常规 53" xfId="908"/>
    <cellStyle name="常规 55" xfId="909"/>
    <cellStyle name="常规 56" xfId="910"/>
    <cellStyle name="常规 6" xfId="911"/>
    <cellStyle name="常规 7" xfId="912"/>
    <cellStyle name="常规 8" xfId="913"/>
    <cellStyle name="常规 9" xfId="914"/>
    <cellStyle name="常规_20170328年部门预算公开表" xfId="915"/>
    <cellStyle name="常规_2017年部门预算公开表(样式）" xfId="916"/>
    <cellStyle name="常规_2017社保基金预决算公开表" xfId="917"/>
    <cellStyle name="常规_附件1" xfId="918"/>
    <cellStyle name="常规_转换4001" xfId="919"/>
    <cellStyle name="超级链接" xfId="920"/>
    <cellStyle name="Hyperlink" xfId="921"/>
    <cellStyle name="分级显示行_1_13区汇总" xfId="922"/>
    <cellStyle name="分级显示列_1_Book1" xfId="923"/>
    <cellStyle name="归盒啦_95" xfId="924"/>
    <cellStyle name="好" xfId="925"/>
    <cellStyle name="好 2" xfId="926"/>
    <cellStyle name="好_~4190974" xfId="927"/>
    <cellStyle name="好_~4190974_2016年1月13日人大报告表格定版 王丽君" xfId="928"/>
    <cellStyle name="好_~4190974_表4-3" xfId="929"/>
    <cellStyle name="好_~4190974_表4-4 " xfId="930"/>
    <cellStyle name="好_~4190974_表8-2" xfId="931"/>
    <cellStyle name="好_~4190974_表8-3" xfId="932"/>
    <cellStyle name="好_~5676413" xfId="933"/>
    <cellStyle name="好_~5676413_2016年1月13日人大报告表格定版 王丽君" xfId="934"/>
    <cellStyle name="好_~5676413_表4-3" xfId="935"/>
    <cellStyle name="好_~5676413_表4-4 " xfId="936"/>
    <cellStyle name="好_~5676413_表8-2" xfId="937"/>
    <cellStyle name="好_~5676413_表8-3" xfId="938"/>
    <cellStyle name="好_00省级(打印)" xfId="939"/>
    <cellStyle name="好_00省级(打印)_2016年1月13日人大报告表格定版 王丽君" xfId="940"/>
    <cellStyle name="好_00省级(打印)_表4-3" xfId="941"/>
    <cellStyle name="好_00省级(打印)_表4-4 " xfId="942"/>
    <cellStyle name="好_00省级(打印)_表8-2" xfId="943"/>
    <cellStyle name="好_00省级(打印)_表8-3" xfId="944"/>
    <cellStyle name="好_00省级(定稿)" xfId="945"/>
    <cellStyle name="好_00省级(定稿)_2016年1月13日人大报告表格定版 王丽君" xfId="946"/>
    <cellStyle name="好_00省级(定稿)_表4-3" xfId="947"/>
    <cellStyle name="好_00省级(定稿)_表4-4 " xfId="948"/>
    <cellStyle name="好_00省级(定稿)_表8-2" xfId="949"/>
    <cellStyle name="好_00省级(定稿)_表8-3" xfId="950"/>
    <cellStyle name="好_03昭通" xfId="951"/>
    <cellStyle name="好_03昭通_2016年1月13日人大报告表格定版 王丽君" xfId="952"/>
    <cellStyle name="好_03昭通_表4-3" xfId="953"/>
    <cellStyle name="好_03昭通_表4-4 " xfId="954"/>
    <cellStyle name="好_03昭通_表8-2" xfId="955"/>
    <cellStyle name="好_03昭通_表8-3" xfId="956"/>
    <cellStyle name="好_0502通海县" xfId="957"/>
    <cellStyle name="好_0502通海县_2016年1月13日人大报告表格定版 王丽君" xfId="958"/>
    <cellStyle name="好_0502通海县_表4-3" xfId="959"/>
    <cellStyle name="好_0502通海县_表4-4 " xfId="960"/>
    <cellStyle name="好_0502通海县_表8-2" xfId="961"/>
    <cellStyle name="好_0502通海县_表8-3" xfId="962"/>
    <cellStyle name="好_05玉溪" xfId="963"/>
    <cellStyle name="好_05玉溪_2016年1月13日人大报告表格定版 王丽君" xfId="964"/>
    <cellStyle name="好_05玉溪_表4-3" xfId="965"/>
    <cellStyle name="好_05玉溪_表4-4 " xfId="966"/>
    <cellStyle name="好_05玉溪_表8-2" xfId="967"/>
    <cellStyle name="好_05玉溪_表8-3" xfId="968"/>
    <cellStyle name="好_0605石屏县" xfId="969"/>
    <cellStyle name="好_0605石屏县_2016年1月13日人大报告表格定版 王丽君" xfId="970"/>
    <cellStyle name="好_0605石屏县_表4-3" xfId="971"/>
    <cellStyle name="好_0605石屏县_表4-4 " xfId="972"/>
    <cellStyle name="好_0605石屏县_表8-2" xfId="973"/>
    <cellStyle name="好_0605石屏县_表8-3" xfId="974"/>
    <cellStyle name="好_1.13 2017年基金预算表-余超" xfId="975"/>
    <cellStyle name="好_1003牟定县" xfId="976"/>
    <cellStyle name="好_1110洱源县" xfId="977"/>
    <cellStyle name="好_1110洱源县_2016年1月13日人大报告表格定版 王丽君" xfId="978"/>
    <cellStyle name="好_1110洱源县_表4-3" xfId="979"/>
    <cellStyle name="好_1110洱源县_表4-4 " xfId="980"/>
    <cellStyle name="好_1110洱源县_表8-2" xfId="981"/>
    <cellStyle name="好_1110洱源县_表8-3" xfId="982"/>
    <cellStyle name="好_11大理" xfId="983"/>
    <cellStyle name="好_11大理_2016年1月13日人大报告表格定版 王丽君" xfId="984"/>
    <cellStyle name="好_11大理_表4-3" xfId="985"/>
    <cellStyle name="好_11大理_表4-4 " xfId="986"/>
    <cellStyle name="好_11大理_表8-2" xfId="987"/>
    <cellStyle name="好_11大理_表8-3" xfId="988"/>
    <cellStyle name="好_2、土地面积、人口、粮食产量基本情况" xfId="989"/>
    <cellStyle name="好_2、土地面积、人口、粮食产量基本情况_2016年1月13日人大报告表格定版 王丽君" xfId="990"/>
    <cellStyle name="好_2、土地面积、人口、粮食产量基本情况_表4-3" xfId="991"/>
    <cellStyle name="好_2、土地面积、人口、粮食产量基本情况_表4-4 " xfId="992"/>
    <cellStyle name="好_2、土地面积、人口、粮食产量基本情况_表8-2" xfId="993"/>
    <cellStyle name="好_2、土地面积、人口、粮食产量基本情况_表8-3" xfId="994"/>
    <cellStyle name="好_2006年分析表" xfId="995"/>
    <cellStyle name="好_2006年分析表_2016年1月13日人大报告表格定版 王丽君" xfId="996"/>
    <cellStyle name="好_2006年分析表_表4-3" xfId="997"/>
    <cellStyle name="好_2006年分析表_表4-4 " xfId="998"/>
    <cellStyle name="好_2006年分析表_表8-2" xfId="999"/>
    <cellStyle name="好_2006年分析表_表8-3" xfId="1000"/>
    <cellStyle name="好_2006年基础数据" xfId="1001"/>
    <cellStyle name="好_2006年基础数据_2016年1月13日人大报告表格定版 王丽君" xfId="1002"/>
    <cellStyle name="好_2006年基础数据_表4-3" xfId="1003"/>
    <cellStyle name="好_2006年基础数据_表4-4 " xfId="1004"/>
    <cellStyle name="好_2006年基础数据_表8-2" xfId="1005"/>
    <cellStyle name="好_2006年基础数据_表8-3" xfId="1006"/>
    <cellStyle name="好_2006年全省财力计算表（中央、决算）" xfId="1007"/>
    <cellStyle name="好_2006年全省财力计算表（中央、决算）_2016年1月13日人大报告表格定版 王丽君" xfId="1008"/>
    <cellStyle name="好_2006年全省财力计算表（中央、决算）_表4-3" xfId="1009"/>
    <cellStyle name="好_2006年全省财力计算表（中央、决算）_表4-4 " xfId="1010"/>
    <cellStyle name="好_2006年全省财力计算表（中央、决算）_表8-2" xfId="1011"/>
    <cellStyle name="好_2006年全省财力计算表（中央、决算）_表8-3" xfId="1012"/>
    <cellStyle name="好_2006年水利统计指标统计表" xfId="1013"/>
    <cellStyle name="好_2006年水利统计指标统计表_2016年1月13日人大报告表格定版 王丽君" xfId="1014"/>
    <cellStyle name="好_2006年水利统计指标统计表_表4-3" xfId="1015"/>
    <cellStyle name="好_2006年水利统计指标统计表_表4-4 " xfId="1016"/>
    <cellStyle name="好_2006年水利统计指标统计表_表8-2" xfId="1017"/>
    <cellStyle name="好_2006年水利统计指标统计表_表8-3" xfId="1018"/>
    <cellStyle name="好_2006年在职人员情况" xfId="1019"/>
    <cellStyle name="好_2006年在职人员情况_2016年1月13日人大报告表格定版 王丽君" xfId="1020"/>
    <cellStyle name="好_2006年在职人员情况_表4-3" xfId="1021"/>
    <cellStyle name="好_2006年在职人员情况_表4-4 " xfId="1022"/>
    <cellStyle name="好_2006年在职人员情况_表8-2" xfId="1023"/>
    <cellStyle name="好_2006年在职人员情况_表8-3" xfId="1024"/>
    <cellStyle name="好_2007年检察院案件数" xfId="1025"/>
    <cellStyle name="好_2007年检察院案件数_2016年1月13日人大报告表格定版 王丽君" xfId="1026"/>
    <cellStyle name="好_2007年检察院案件数_表4-3" xfId="1027"/>
    <cellStyle name="好_2007年检察院案件数_表4-4 " xfId="1028"/>
    <cellStyle name="好_2007年检察院案件数_表8-2" xfId="1029"/>
    <cellStyle name="好_2007年检察院案件数_表8-3" xfId="1030"/>
    <cellStyle name="好_2007年可用财力" xfId="1031"/>
    <cellStyle name="好_2007年可用财力_2016年1月13日人大报告表格定版 王丽君" xfId="1032"/>
    <cellStyle name="好_2007年可用财力_表4-3" xfId="1033"/>
    <cellStyle name="好_2007年可用财力_表4-4 " xfId="1034"/>
    <cellStyle name="好_2007年可用财力_表8-2" xfId="1035"/>
    <cellStyle name="好_2007年可用财力_表8-3" xfId="1036"/>
    <cellStyle name="好_2007年人员分部门统计表" xfId="1037"/>
    <cellStyle name="好_2007年人员分部门统计表_2016年1月13日人大报告表格定版 王丽君" xfId="1038"/>
    <cellStyle name="好_2007年人员分部门统计表_表4-3" xfId="1039"/>
    <cellStyle name="好_2007年人员分部门统计表_表4-4 " xfId="1040"/>
    <cellStyle name="好_2007年人员分部门统计表_表8-2" xfId="1041"/>
    <cellStyle name="好_2007年人员分部门统计表_表8-3" xfId="1042"/>
    <cellStyle name="好_2007年政法部门业务指标" xfId="1043"/>
    <cellStyle name="好_2007年政法部门业务指标_2016年1月13日人大报告表格定版 王丽君" xfId="1044"/>
    <cellStyle name="好_2007年政法部门业务指标_表4-3" xfId="1045"/>
    <cellStyle name="好_2007年政法部门业务指标_表4-4 " xfId="1046"/>
    <cellStyle name="好_2007年政法部门业务指标_表8-2" xfId="1047"/>
    <cellStyle name="好_2007年政法部门业务指标_表8-3" xfId="1048"/>
    <cellStyle name="好_2008年县级公安保障标准落实奖励经费分配测算" xfId="1049"/>
    <cellStyle name="好_2008年县级公安保障标准落实奖励经费分配测算_2016年1月13日人大报告表格定版 王丽君" xfId="1050"/>
    <cellStyle name="好_2008年县级公安保障标准落实奖励经费分配测算_表4-3" xfId="1051"/>
    <cellStyle name="好_2008年县级公安保障标准落实奖励经费分配测算_表4-4 " xfId="1052"/>
    <cellStyle name="好_2008年县级公安保障标准落实奖励经费分配测算_表8-2" xfId="1053"/>
    <cellStyle name="好_2008年县级公安保障标准落实奖励经费分配测算_表8-3" xfId="1054"/>
    <cellStyle name="好_2008云南省分县市中小学教职工统计表（教育厅提供）" xfId="1055"/>
    <cellStyle name="好_2008云南省分县市中小学教职工统计表（教育厅提供）_2016年1月13日人大报告表格定版 王丽君" xfId="1056"/>
    <cellStyle name="好_2008云南省分县市中小学教职工统计表（教育厅提供）_表4-3" xfId="1057"/>
    <cellStyle name="好_2008云南省分县市中小学教职工统计表（教育厅提供）_表4-4 " xfId="1058"/>
    <cellStyle name="好_2008云南省分县市中小学教职工统计表（教育厅提供）_表8-2" xfId="1059"/>
    <cellStyle name="好_2008云南省分县市中小学教职工统计表（教育厅提供）_表8-3" xfId="1060"/>
    <cellStyle name="好_2009年一般性转移支付标准工资" xfId="1061"/>
    <cellStyle name="好_2009年一般性转移支付标准工资_~4190974" xfId="1062"/>
    <cellStyle name="好_2009年一般性转移支付标准工资_~4190974_2016年1月13日人大报告表格定版 王丽君" xfId="1063"/>
    <cellStyle name="好_2009年一般性转移支付标准工资_~4190974_表4-3" xfId="1064"/>
    <cellStyle name="好_2009年一般性转移支付标准工资_~4190974_表4-4 " xfId="1065"/>
    <cellStyle name="好_2009年一般性转移支付标准工资_~4190974_表8-2" xfId="1066"/>
    <cellStyle name="好_2009年一般性转移支付标准工资_~4190974_表8-3" xfId="1067"/>
    <cellStyle name="好_2009年一般性转移支付标准工资_~5676413" xfId="1068"/>
    <cellStyle name="好_2009年一般性转移支付标准工资_~5676413_2016年1月13日人大报告表格定版 王丽君" xfId="1069"/>
    <cellStyle name="好_2009年一般性转移支付标准工资_~5676413_表4-3" xfId="1070"/>
    <cellStyle name="好_2009年一般性转移支付标准工资_~5676413_表4-4 " xfId="1071"/>
    <cellStyle name="好_2009年一般性转移支付标准工资_~5676413_表8-2" xfId="1072"/>
    <cellStyle name="好_2009年一般性转移支付标准工资_~5676413_表8-3" xfId="1073"/>
    <cellStyle name="好_2009年一般性转移支付标准工资_2016年1月13日人大报告表格定版 王丽君" xfId="1074"/>
    <cellStyle name="好_2009年一般性转移支付标准工资_表4-3" xfId="1075"/>
    <cellStyle name="好_2009年一般性转移支付标准工资_表4-4 " xfId="1076"/>
    <cellStyle name="好_2009年一般性转移支付标准工资_表8-2" xfId="1077"/>
    <cellStyle name="好_2009年一般性转移支付标准工资_表8-3" xfId="1078"/>
    <cellStyle name="好_2009年一般性转移支付标准工资_不用软件计算9.1不考虑经费管理评价xl" xfId="1079"/>
    <cellStyle name="好_2009年一般性转移支付标准工资_不用软件计算9.1不考虑经费管理评价xl_2016年1月13日人大报告表格定版 王丽君" xfId="1080"/>
    <cellStyle name="好_2009年一般性转移支付标准工资_不用软件计算9.1不考虑经费管理评价xl_表4-3" xfId="1081"/>
    <cellStyle name="好_2009年一般性转移支付标准工资_不用软件计算9.1不考虑经费管理评价xl_表4-4 " xfId="1082"/>
    <cellStyle name="好_2009年一般性转移支付标准工资_不用软件计算9.1不考虑经费管理评价xl_表8-2" xfId="1083"/>
    <cellStyle name="好_2009年一般性转移支付标准工资_不用软件计算9.1不考虑经费管理评价xl_表8-3" xfId="1084"/>
    <cellStyle name="好_2009年一般性转移支付标准工资_地方配套按人均增幅控制8.30xl" xfId="1085"/>
    <cellStyle name="好_2009年一般性转移支付标准工资_地方配套按人均增幅控制8.30xl_2016年1月13日人大报告表格定版 王丽君" xfId="1086"/>
    <cellStyle name="好_2009年一般性转移支付标准工资_地方配套按人均增幅控制8.30xl_表4-3" xfId="1087"/>
    <cellStyle name="好_2009年一般性转移支付标准工资_地方配套按人均增幅控制8.30xl_表4-4 " xfId="1088"/>
    <cellStyle name="好_2009年一般性转移支付标准工资_地方配套按人均增幅控制8.30xl_表8-2" xfId="1089"/>
    <cellStyle name="好_2009年一般性转移支付标准工资_地方配套按人均增幅控制8.30xl_表8-3" xfId="1090"/>
    <cellStyle name="好_2009年一般性转移支付标准工资_地方配套按人均增幅控制8.30一般预算平均增幅、人均可用财力平均增幅两次控制、社会治安系数调整、案件数调整xl" xfId="1091"/>
    <cellStyle name="好_2009年一般性转移支付标准工资_地方配套按人均增幅控制8.30一般预算平均增幅、人均可用财力平均增幅两次控制、社会治安系数调整、案件数调整xl_2016年1月13日人大报告表格定版 王丽君" xfId="1092"/>
    <cellStyle name="好_2009年一般性转移支付标准工资_地方配套按人均增幅控制8.30一般预算平均增幅、人均可用财力平均增幅两次控制、社会治安系数调整、案件数调整xl_表4-3" xfId="1093"/>
    <cellStyle name="好_2009年一般性转移支付标准工资_地方配套按人均增幅控制8.30一般预算平均增幅、人均可用财力平均增幅两次控制、社会治安系数调整、案件数调整xl_表4-4 " xfId="1094"/>
    <cellStyle name="好_2009年一般性转移支付标准工资_地方配套按人均增幅控制8.30一般预算平均增幅、人均可用财力平均增幅两次控制、社会治安系数调整、案件数调整xl_表8-2" xfId="1095"/>
    <cellStyle name="好_2009年一般性转移支付标准工资_地方配套按人均增幅控制8.30一般预算平均增幅、人均可用财力平均增幅两次控制、社会治安系数调整、案件数调整xl_表8-3" xfId="1096"/>
    <cellStyle name="好_2009年一般性转移支付标准工资_地方配套按人均增幅控制8.31（调整结案率后）xl" xfId="1097"/>
    <cellStyle name="好_2009年一般性转移支付标准工资_地方配套按人均增幅控制8.31（调整结案率后）xl_2016年1月13日人大报告表格定版 王丽君" xfId="1098"/>
    <cellStyle name="好_2009年一般性转移支付标准工资_地方配套按人均增幅控制8.31（调整结案率后）xl_表4-3" xfId="1099"/>
    <cellStyle name="好_2009年一般性转移支付标准工资_地方配套按人均增幅控制8.31（调整结案率后）xl_表4-4 " xfId="1100"/>
    <cellStyle name="好_2009年一般性转移支付标准工资_地方配套按人均增幅控制8.31（调整结案率后）xl_表8-2" xfId="1101"/>
    <cellStyle name="好_2009年一般性转移支付标准工资_地方配套按人均增幅控制8.31（调整结案率后）xl_表8-3" xfId="1102"/>
    <cellStyle name="好_2009年一般性转移支付标准工资_奖励补助测算5.22测试" xfId="1103"/>
    <cellStyle name="好_2009年一般性转移支付标准工资_奖励补助测算5.22测试_2016年1月13日人大报告表格定版 王丽君" xfId="1104"/>
    <cellStyle name="好_2009年一般性转移支付标准工资_奖励补助测算5.22测试_表4-3" xfId="1105"/>
    <cellStyle name="好_2009年一般性转移支付标准工资_奖励补助测算5.22测试_表4-4 " xfId="1106"/>
    <cellStyle name="好_2009年一般性转移支付标准工资_奖励补助测算5.22测试_表8-2" xfId="1107"/>
    <cellStyle name="好_2009年一般性转移支付标准工资_奖励补助测算5.22测试_表8-3" xfId="1108"/>
    <cellStyle name="好_2009年一般性转移支付标准工资_奖励补助测算5.23新" xfId="1109"/>
    <cellStyle name="好_2009年一般性转移支付标准工资_奖励补助测算5.23新_2016年1月13日人大报告表格定版 王丽君" xfId="1110"/>
    <cellStyle name="好_2009年一般性转移支付标准工资_奖励补助测算5.23新_表4-3" xfId="1111"/>
    <cellStyle name="好_2009年一般性转移支付标准工资_奖励补助测算5.23新_表4-4 " xfId="1112"/>
    <cellStyle name="好_2009年一般性转移支付标准工资_奖励补助测算5.23新_表8-2" xfId="1113"/>
    <cellStyle name="好_2009年一般性转移支付标准工资_奖励补助测算5.23新_表8-3" xfId="1114"/>
    <cellStyle name="好_2009年一般性转移支付标准工资_奖励补助测算5.24冯铸" xfId="1115"/>
    <cellStyle name="好_2009年一般性转移支付标准工资_奖励补助测算5.24冯铸_2016年1月13日人大报告表格定版 王丽君" xfId="1116"/>
    <cellStyle name="好_2009年一般性转移支付标准工资_奖励补助测算5.24冯铸_表4-3" xfId="1117"/>
    <cellStyle name="好_2009年一般性转移支付标准工资_奖励补助测算5.24冯铸_表4-4 " xfId="1118"/>
    <cellStyle name="好_2009年一般性转移支付标准工资_奖励补助测算5.24冯铸_表8-2" xfId="1119"/>
    <cellStyle name="好_2009年一般性转移支付标准工资_奖励补助测算5.24冯铸_表8-3" xfId="1120"/>
    <cellStyle name="好_2009年一般性转移支付标准工资_奖励补助测算7.23" xfId="1121"/>
    <cellStyle name="好_2009年一般性转移支付标准工资_奖励补助测算7.23_2016年1月13日人大报告表格定版 王丽君" xfId="1122"/>
    <cellStyle name="好_2009年一般性转移支付标准工资_奖励补助测算7.23_表4-3" xfId="1123"/>
    <cellStyle name="好_2009年一般性转移支付标准工资_奖励补助测算7.23_表4-4 " xfId="1124"/>
    <cellStyle name="好_2009年一般性转移支付标准工资_奖励补助测算7.23_表8-2" xfId="1125"/>
    <cellStyle name="好_2009年一般性转移支付标准工资_奖励补助测算7.23_表8-3" xfId="1126"/>
    <cellStyle name="好_2009年一般性转移支付标准工资_奖励补助测算7.25" xfId="1127"/>
    <cellStyle name="好_2009年一般性转移支付标准工资_奖励补助测算7.25 (version 1) (version 1)" xfId="1128"/>
    <cellStyle name="好_2009年一般性转移支付标准工资_奖励补助测算7.25 (version 1) (version 1)_2016年1月13日人大报告表格定版 王丽君" xfId="1129"/>
    <cellStyle name="好_2009年一般性转移支付标准工资_奖励补助测算7.25 (version 1) (version 1)_表4-3" xfId="1130"/>
    <cellStyle name="好_2009年一般性转移支付标准工资_奖励补助测算7.25 (version 1) (version 1)_表4-4 " xfId="1131"/>
    <cellStyle name="好_2009年一般性转移支付标准工资_奖励补助测算7.25 (version 1) (version 1)_表8-2" xfId="1132"/>
    <cellStyle name="好_2009年一般性转移支付标准工资_奖励补助测算7.25 (version 1) (version 1)_表8-3" xfId="1133"/>
    <cellStyle name="好_2009年一般性转移支付标准工资_奖励补助测算7.25_2016年1月13日人大报告表格定版 王丽君" xfId="1134"/>
    <cellStyle name="好_2009年一般性转移支付标准工资_奖励补助测算7.25_表4-3" xfId="1135"/>
    <cellStyle name="好_2009年一般性转移支付标准工资_奖励补助测算7.25_表4-4 " xfId="1136"/>
    <cellStyle name="好_2009年一般性转移支付标准工资_奖励补助测算7.25_表8-2" xfId="1137"/>
    <cellStyle name="好_2009年一般性转移支付标准工资_奖励补助测算7.25_表8-3" xfId="1138"/>
    <cellStyle name="好_2016年1月12日中午余超发来12.23（汇总）2016年基金预算表" xfId="1139"/>
    <cellStyle name="好_2016年1月12日中午余超发来12.23（汇总）2016年基金预算表_表4-3" xfId="1140"/>
    <cellStyle name="好_2016年1月12日中午余超发来12.23（汇总）2016年基金预算表_表4-4 " xfId="1141"/>
    <cellStyle name="好_2016年1月12日中午余超发来12.23（汇总）2016年基金预算表_表8-2" xfId="1142"/>
    <cellStyle name="好_2016年1月12日中午余超发来12.23（汇总）2016年基金预算表_表8-3" xfId="1143"/>
    <cellStyle name="好_2016年基金预算表格" xfId="1144"/>
    <cellStyle name="好_2016年基金预算表格_表4-3" xfId="1145"/>
    <cellStyle name="好_2016年基金预算表格_表4-4 " xfId="1146"/>
    <cellStyle name="好_2016年基金预算表格_表8-2" xfId="1147"/>
    <cellStyle name="好_2016年基金预算表格_表8-3" xfId="1148"/>
    <cellStyle name="好_530623_2006年县级财政报表附表" xfId="1149"/>
    <cellStyle name="好_530629_2006年县级财政报表附表" xfId="1150"/>
    <cellStyle name="好_530629_2006年县级财政报表附表_2016年1月13日人大报告表格定版 王丽君" xfId="1151"/>
    <cellStyle name="好_530629_2006年县级财政报表附表_表4-3" xfId="1152"/>
    <cellStyle name="好_530629_2006年县级财政报表附表_表4-4 " xfId="1153"/>
    <cellStyle name="好_530629_2006年县级财政报表附表_表8-2" xfId="1154"/>
    <cellStyle name="好_530629_2006年县级财政报表附表_表8-3" xfId="1155"/>
    <cellStyle name="好_5334_2006年迪庆县级财政报表附表" xfId="1156"/>
    <cellStyle name="好_5334_2006年迪庆县级财政报表附表_2016年1月13日人大报告表格定版 王丽君" xfId="1157"/>
    <cellStyle name="好_5334_2006年迪庆县级财政报表附表_表4-3" xfId="1158"/>
    <cellStyle name="好_5334_2006年迪庆县级财政报表附表_表4-4 " xfId="1159"/>
    <cellStyle name="好_5334_2006年迪庆县级财政报表附表_表8-2" xfId="1160"/>
    <cellStyle name="好_5334_2006年迪庆县级财政报表附表_表8-3" xfId="1161"/>
    <cellStyle name="好_Book1" xfId="1162"/>
    <cellStyle name="好_Book1_1" xfId="1163"/>
    <cellStyle name="好_Book1_1_2016年1月13日人大报告表格定版 王丽君" xfId="1164"/>
    <cellStyle name="好_Book1_1_表4-3" xfId="1165"/>
    <cellStyle name="好_Book1_1_表4-4 " xfId="1166"/>
    <cellStyle name="好_Book1_1_表8-2" xfId="1167"/>
    <cellStyle name="好_Book1_1_表8-3" xfId="1168"/>
    <cellStyle name="好_Book1_2" xfId="1169"/>
    <cellStyle name="好_Book1_2016年1月13日人大报告表格定版 王丽君" xfId="1170"/>
    <cellStyle name="好_Book1_表4-3" xfId="1171"/>
    <cellStyle name="好_Book1_表4-4 " xfId="1172"/>
    <cellStyle name="好_Book1_表8-2" xfId="1173"/>
    <cellStyle name="好_Book1_表8-3" xfId="1174"/>
    <cellStyle name="好_Book1_县公司" xfId="1175"/>
    <cellStyle name="好_Book1_县公司_2016年1月13日人大报告表格定版 王丽君" xfId="1176"/>
    <cellStyle name="好_Book1_县公司_表4-3" xfId="1177"/>
    <cellStyle name="好_Book1_县公司_表4-4 " xfId="1178"/>
    <cellStyle name="好_Book1_县公司_表8-2" xfId="1179"/>
    <cellStyle name="好_Book1_县公司_表8-3" xfId="1180"/>
    <cellStyle name="好_Book1_银行账户情况表_2010年12月" xfId="1181"/>
    <cellStyle name="好_Book1_银行账户情况表_2010年12月_2016年1月13日人大报告表格定版 王丽君" xfId="1182"/>
    <cellStyle name="好_Book1_银行账户情况表_2010年12月_表4-3" xfId="1183"/>
    <cellStyle name="好_Book1_银行账户情况表_2010年12月_表4-4 " xfId="1184"/>
    <cellStyle name="好_Book1_银行账户情况表_2010年12月_表8-2" xfId="1185"/>
    <cellStyle name="好_Book1_银行账户情况表_2010年12月_表8-3" xfId="1186"/>
    <cellStyle name="好_Book2" xfId="1187"/>
    <cellStyle name="好_Book2_2016年1月13日人大报告表格定版 王丽君" xfId="1188"/>
    <cellStyle name="好_Book2_表4-3" xfId="1189"/>
    <cellStyle name="好_Book2_表4-4 " xfId="1190"/>
    <cellStyle name="好_Book2_表8-2" xfId="1191"/>
    <cellStyle name="好_Book2_表8-3" xfId="1192"/>
    <cellStyle name="好_M01-2(州市补助收入)" xfId="1193"/>
    <cellStyle name="好_M01-2(州市补助收入)_2016年1月13日人大报告表格定版 王丽君" xfId="1194"/>
    <cellStyle name="好_M01-2(州市补助收入)_表4-3" xfId="1195"/>
    <cellStyle name="好_M01-2(州市补助收入)_表4-4 " xfId="1196"/>
    <cellStyle name="好_M01-2(州市补助收入)_表8-2" xfId="1197"/>
    <cellStyle name="好_M01-2(州市补助收入)_表8-3" xfId="1198"/>
    <cellStyle name="好_M03" xfId="1199"/>
    <cellStyle name="好_M03_2016年1月13日人大报告表格定版 王丽君" xfId="1200"/>
    <cellStyle name="好_M03_表4-3" xfId="1201"/>
    <cellStyle name="好_M03_表4-4 " xfId="1202"/>
    <cellStyle name="好_M03_表8-2" xfId="1203"/>
    <cellStyle name="好_M03_表8-3" xfId="1204"/>
    <cellStyle name="好_表4-3" xfId="1205"/>
    <cellStyle name="好_表8-3" xfId="1206"/>
    <cellStyle name="好_表8-3_2015年1月17日人大报告表格定版" xfId="1207"/>
    <cellStyle name="好_表8-3_2015年1月17日人大报告表格定版（县区填报）" xfId="1208"/>
    <cellStyle name="好_表8-3_2016年1月11日人大报告表格" xfId="1209"/>
    <cellStyle name="好_表8-3_2016年1月11日人大报告表格 1" xfId="1210"/>
    <cellStyle name="好_表8-3_2016年1月13日人大报告表格定版 王丽君" xfId="1211"/>
    <cellStyle name="好_表8-3_2016年各开发区收支预算草案（汇总）" xfId="1212"/>
    <cellStyle name="好_表8-3_2016年南昌市市本级地方一般公共预算收入草案表" xfId="1213"/>
    <cellStyle name="好_不用软件计算9.1不考虑经费管理评价xl" xfId="1214"/>
    <cellStyle name="好_不用软件计算9.1不考虑经费管理评价xl_2016年1月13日人大报告表格定版 王丽君" xfId="1215"/>
    <cellStyle name="好_不用软件计算9.1不考虑经费管理评价xl_表4-3" xfId="1216"/>
    <cellStyle name="好_不用软件计算9.1不考虑经费管理评价xl_表4-4 " xfId="1217"/>
    <cellStyle name="好_不用软件计算9.1不考虑经费管理评价xl_表8-2" xfId="1218"/>
    <cellStyle name="好_不用软件计算9.1不考虑经费管理评价xl_表8-3" xfId="1219"/>
    <cellStyle name="好_财政供养人员" xfId="1220"/>
    <cellStyle name="好_财政供养人员_2016年1月13日人大报告表格定版 王丽君" xfId="1221"/>
    <cellStyle name="好_财政供养人员_表4-3" xfId="1222"/>
    <cellStyle name="好_财政供养人员_表4-4 " xfId="1223"/>
    <cellStyle name="好_财政供养人员_表8-2" xfId="1224"/>
    <cellStyle name="好_财政供养人员_表8-3" xfId="1225"/>
    <cellStyle name="好_财政支出对上级的依赖程度" xfId="1226"/>
    <cellStyle name="好_财政支出对上级的依赖程度_2016年1月13日人大报告表格定版 王丽君" xfId="1227"/>
    <cellStyle name="好_财政支出对上级的依赖程度_表4-3" xfId="1228"/>
    <cellStyle name="好_财政支出对上级的依赖程度_表4-4 " xfId="1229"/>
    <cellStyle name="好_财政支出对上级的依赖程度_表8-2" xfId="1230"/>
    <cellStyle name="好_财政支出对上级的依赖程度_表8-3" xfId="1231"/>
    <cellStyle name="好_城建部门" xfId="1232"/>
    <cellStyle name="好_城建部门_2016年1月13日人大报告表格定版 王丽君" xfId="1233"/>
    <cellStyle name="好_城建部门_表4-3" xfId="1234"/>
    <cellStyle name="好_城建部门_表4-4 " xfId="1235"/>
    <cellStyle name="好_城建部门_表8-2" xfId="1236"/>
    <cellStyle name="好_城建部门_表8-3" xfId="1237"/>
    <cellStyle name="好_地方配套按人均增幅控制8.30xl" xfId="1238"/>
    <cellStyle name="好_地方配套按人均增幅控制8.30xl_2016年1月13日人大报告表格定版 王丽君" xfId="1239"/>
    <cellStyle name="好_地方配套按人均增幅控制8.30xl_表4-3" xfId="1240"/>
    <cellStyle name="好_地方配套按人均增幅控制8.30xl_表4-4 " xfId="1241"/>
    <cellStyle name="好_地方配套按人均增幅控制8.30xl_表8-2" xfId="1242"/>
    <cellStyle name="好_地方配套按人均增幅控制8.30xl_表8-3" xfId="1243"/>
    <cellStyle name="好_地方配套按人均增幅控制8.30一般预算平均增幅、人均可用财力平均增幅两次控制、社会治安系数调整、案件数调整xl" xfId="1244"/>
    <cellStyle name="好_地方配套按人均增幅控制8.30一般预算平均增幅、人均可用财力平均增幅两次控制、社会治安系数调整、案件数调整xl_2016年1月13日人大报告表格定版 王丽君" xfId="1245"/>
    <cellStyle name="好_地方配套按人均增幅控制8.30一般预算平均增幅、人均可用财力平均增幅两次控制、社会治安系数调整、案件数调整xl_表4-3" xfId="1246"/>
    <cellStyle name="好_地方配套按人均增幅控制8.30一般预算平均增幅、人均可用财力平均增幅两次控制、社会治安系数调整、案件数调整xl_表4-4 " xfId="1247"/>
    <cellStyle name="好_地方配套按人均增幅控制8.30一般预算平均增幅、人均可用财力平均增幅两次控制、社会治安系数调整、案件数调整xl_表8-2" xfId="1248"/>
    <cellStyle name="好_地方配套按人均增幅控制8.30一般预算平均增幅、人均可用财力平均增幅两次控制、社会治安系数调整、案件数调整xl_表8-3" xfId="1249"/>
    <cellStyle name="好_地方配套按人均增幅控制8.31（调整结案率后）xl" xfId="1250"/>
    <cellStyle name="好_地方配套按人均增幅控制8.31（调整结案率后）xl_2016年1月13日人大报告表格定版 王丽君" xfId="1251"/>
    <cellStyle name="好_地方配套按人均增幅控制8.31（调整结案率后）xl_表4-3" xfId="1252"/>
    <cellStyle name="好_地方配套按人均增幅控制8.31（调整结案率后）xl_表4-4 " xfId="1253"/>
    <cellStyle name="好_地方配套按人均增幅控制8.31（调整结案率后）xl_表8-2" xfId="1254"/>
    <cellStyle name="好_地方配套按人均增幅控制8.31（调整结案率后）xl_表8-3" xfId="1255"/>
    <cellStyle name="好_第五部分(才淼、饶永宏）" xfId="1256"/>
    <cellStyle name="好_第五部分(才淼、饶永宏）_2016年1月13日人大报告表格定版 王丽君" xfId="1257"/>
    <cellStyle name="好_第五部分(才淼、饶永宏）_表4-3" xfId="1258"/>
    <cellStyle name="好_第五部分(才淼、饶永宏）_表4-4 " xfId="1259"/>
    <cellStyle name="好_第五部分(才淼、饶永宏）_表8-2" xfId="1260"/>
    <cellStyle name="好_第五部分(才淼、饶永宏）_表8-3" xfId="1261"/>
    <cellStyle name="好_第一部分：综合全" xfId="1262"/>
    <cellStyle name="好_第一部分：综合全_2016年1月13日人大报告表格定版 王丽君" xfId="1263"/>
    <cellStyle name="好_第一部分：综合全_表4-3" xfId="1264"/>
    <cellStyle name="好_第一部分：综合全_表4-4 " xfId="1265"/>
    <cellStyle name="好_第一部分：综合全_表8-2" xfId="1266"/>
    <cellStyle name="好_第一部分：综合全_表8-3" xfId="1267"/>
    <cellStyle name="好_定稿-2016年1月14日下午印刷厂人大报告表格" xfId="1268"/>
    <cellStyle name="好_附件1" xfId="1269"/>
    <cellStyle name="好_高中教师人数（教育厅1.6日提供）" xfId="1270"/>
    <cellStyle name="好_高中教师人数（教育厅1.6日提供）_2016年1月13日人大报告表格定版 王丽君" xfId="1271"/>
    <cellStyle name="好_高中教师人数（教育厅1.6日提供）_表4-3" xfId="1272"/>
    <cellStyle name="好_高中教师人数（教育厅1.6日提供）_表4-4 " xfId="1273"/>
    <cellStyle name="好_高中教师人数（教育厅1.6日提供）_表8-2" xfId="1274"/>
    <cellStyle name="好_高中教师人数（教育厅1.6日提供）_表8-3" xfId="1275"/>
    <cellStyle name="好_汇总" xfId="1276"/>
    <cellStyle name="好_汇总_2016年1月13日人大报告表格定版 王丽君" xfId="1277"/>
    <cellStyle name="好_汇总_表4-3" xfId="1278"/>
    <cellStyle name="好_汇总_表4-4 " xfId="1279"/>
    <cellStyle name="好_汇总_表8-2" xfId="1280"/>
    <cellStyle name="好_汇总_表8-3" xfId="1281"/>
    <cellStyle name="好_汇总-县级财政报表附表" xfId="1282"/>
    <cellStyle name="好_基础数据分析" xfId="1283"/>
    <cellStyle name="好_基础数据分析_2016年1月13日人大报告表格定版 王丽君" xfId="1284"/>
    <cellStyle name="好_基础数据分析_表4-3" xfId="1285"/>
    <cellStyle name="好_基础数据分析_表4-4 " xfId="1286"/>
    <cellStyle name="好_基础数据分析_表8-2" xfId="1287"/>
    <cellStyle name="好_基础数据分析_表8-3" xfId="1288"/>
    <cellStyle name="好_检验表" xfId="1289"/>
    <cellStyle name="好_检验表（调整后）" xfId="1290"/>
    <cellStyle name="好_检验表（调整后）_2016年1月13日人大报告表格定版 王丽君" xfId="1291"/>
    <cellStyle name="好_检验表（调整后）_表4-3" xfId="1292"/>
    <cellStyle name="好_检验表（调整后）_表4-4 " xfId="1293"/>
    <cellStyle name="好_检验表（调整后）_表8-2" xfId="1294"/>
    <cellStyle name="好_检验表（调整后）_表8-3" xfId="1295"/>
    <cellStyle name="好_检验表_2016年1月13日人大报告表格定版 王丽君" xfId="1296"/>
    <cellStyle name="好_检验表_表4-3" xfId="1297"/>
    <cellStyle name="好_检验表_表4-4 " xfId="1298"/>
    <cellStyle name="好_检验表_表8-2" xfId="1299"/>
    <cellStyle name="好_检验表_表8-3" xfId="1300"/>
    <cellStyle name="好_建行" xfId="1301"/>
    <cellStyle name="好_建行_2016年1月13日人大报告表格定版 王丽君" xfId="1302"/>
    <cellStyle name="好_建行_表4-3" xfId="1303"/>
    <cellStyle name="好_建行_表4-4 " xfId="1304"/>
    <cellStyle name="好_建行_表8-2" xfId="1305"/>
    <cellStyle name="好_建行_表8-3" xfId="1306"/>
    <cellStyle name="好_奖励补助测算5.22测试" xfId="1307"/>
    <cellStyle name="好_奖励补助测算5.22测试_2016年1月13日人大报告表格定版 王丽君" xfId="1308"/>
    <cellStyle name="好_奖励补助测算5.22测试_表4-3" xfId="1309"/>
    <cellStyle name="好_奖励补助测算5.22测试_表4-4 " xfId="1310"/>
    <cellStyle name="好_奖励补助测算5.22测试_表8-2" xfId="1311"/>
    <cellStyle name="好_奖励补助测算5.22测试_表8-3" xfId="1312"/>
    <cellStyle name="好_奖励补助测算5.23新" xfId="1313"/>
    <cellStyle name="好_奖励补助测算5.23新_2016年1月13日人大报告表格定版 王丽君" xfId="1314"/>
    <cellStyle name="好_奖励补助测算5.23新_表4-3" xfId="1315"/>
    <cellStyle name="好_奖励补助测算5.23新_表4-4 " xfId="1316"/>
    <cellStyle name="好_奖励补助测算5.23新_表8-2" xfId="1317"/>
    <cellStyle name="好_奖励补助测算5.23新_表8-3" xfId="1318"/>
    <cellStyle name="好_奖励补助测算5.24冯铸" xfId="1319"/>
    <cellStyle name="好_奖励补助测算5.24冯铸_2016年1月13日人大报告表格定版 王丽君" xfId="1320"/>
    <cellStyle name="好_奖励补助测算5.24冯铸_表4-3" xfId="1321"/>
    <cellStyle name="好_奖励补助测算5.24冯铸_表4-4 " xfId="1322"/>
    <cellStyle name="好_奖励补助测算5.24冯铸_表8-2" xfId="1323"/>
    <cellStyle name="好_奖励补助测算5.24冯铸_表8-3" xfId="1324"/>
    <cellStyle name="好_奖励补助测算7.23" xfId="1325"/>
    <cellStyle name="好_奖励补助测算7.23_2016年1月13日人大报告表格定版 王丽君" xfId="1326"/>
    <cellStyle name="好_奖励补助测算7.23_表4-3" xfId="1327"/>
    <cellStyle name="好_奖励补助测算7.23_表4-4 " xfId="1328"/>
    <cellStyle name="好_奖励补助测算7.23_表8-2" xfId="1329"/>
    <cellStyle name="好_奖励补助测算7.23_表8-3" xfId="1330"/>
    <cellStyle name="好_奖励补助测算7.25" xfId="1331"/>
    <cellStyle name="好_奖励补助测算7.25 (version 1) (version 1)" xfId="1332"/>
    <cellStyle name="好_奖励补助测算7.25 (version 1) (version 1)_2016年1月13日人大报告表格定版 王丽君" xfId="1333"/>
    <cellStyle name="好_奖励补助测算7.25 (version 1) (version 1)_表4-3" xfId="1334"/>
    <cellStyle name="好_奖励补助测算7.25 (version 1) (version 1)_表4-4 " xfId="1335"/>
    <cellStyle name="好_奖励补助测算7.25 (version 1) (version 1)_表8-2" xfId="1336"/>
    <cellStyle name="好_奖励补助测算7.25 (version 1) (version 1)_表8-3" xfId="1337"/>
    <cellStyle name="好_奖励补助测算7.25_2016年1月13日人大报告表格定版 王丽君" xfId="1338"/>
    <cellStyle name="好_奖励补助测算7.25_表4-3" xfId="1339"/>
    <cellStyle name="好_奖励补助测算7.25_表4-4 " xfId="1340"/>
    <cellStyle name="好_奖励补助测算7.25_表8-2" xfId="1341"/>
    <cellStyle name="好_奖励补助测算7.25_表8-3" xfId="1342"/>
    <cellStyle name="好_教师绩效工资测算表（离退休按各地上报数测算）2009年1月1日" xfId="1343"/>
    <cellStyle name="好_教师绩效工资测算表（离退休按各地上报数测算）2009年1月1日_2016年1月13日人大报告表格定版 王丽君" xfId="1344"/>
    <cellStyle name="好_教师绩效工资测算表（离退休按各地上报数测算）2009年1月1日_表4-3" xfId="1345"/>
    <cellStyle name="好_教师绩效工资测算表（离退休按各地上报数测算）2009年1月1日_表4-4 " xfId="1346"/>
    <cellStyle name="好_教师绩效工资测算表（离退休按各地上报数测算）2009年1月1日_表8-2" xfId="1347"/>
    <cellStyle name="好_教师绩效工资测算表（离退休按各地上报数测算）2009年1月1日_表8-3" xfId="1348"/>
    <cellStyle name="好_教育厅提供义务教育及高中教师人数（2009年1月6日）" xfId="1349"/>
    <cellStyle name="好_教育厅提供义务教育及高中教师人数（2009年1月6日）_2016年1月13日人大报告表格定版 王丽君" xfId="1350"/>
    <cellStyle name="好_教育厅提供义务教育及高中教师人数（2009年1月6日）_表4-3" xfId="1351"/>
    <cellStyle name="好_教育厅提供义务教育及高中教师人数（2009年1月6日）_表4-4 " xfId="1352"/>
    <cellStyle name="好_教育厅提供义务教育及高中教师人数（2009年1月6日）_表8-2" xfId="1353"/>
    <cellStyle name="好_教育厅提供义务教育及高中教师人数（2009年1月6日）_表8-3" xfId="1354"/>
    <cellStyle name="好_历年教师人数" xfId="1355"/>
    <cellStyle name="好_历年教师人数_2016年1月13日人大报告表格定版 王丽君" xfId="1356"/>
    <cellStyle name="好_历年教师人数_表4-3" xfId="1357"/>
    <cellStyle name="好_历年教师人数_表4-4 " xfId="1358"/>
    <cellStyle name="好_历年教师人数_表8-2" xfId="1359"/>
    <cellStyle name="好_历年教师人数_表8-3" xfId="1360"/>
    <cellStyle name="好_丽江汇总" xfId="1361"/>
    <cellStyle name="好_丽江汇总_2016年1月13日人大报告表格定版 王丽君" xfId="1362"/>
    <cellStyle name="好_丽江汇总_表4-3" xfId="1363"/>
    <cellStyle name="好_丽江汇总_表4-4 " xfId="1364"/>
    <cellStyle name="好_丽江汇总_表8-2" xfId="1365"/>
    <cellStyle name="好_丽江汇总_表8-3" xfId="1366"/>
    <cellStyle name="好_三季度－表二" xfId="1367"/>
    <cellStyle name="好_三季度－表二_2016年1月13日人大报告表格定版 王丽君" xfId="1368"/>
    <cellStyle name="好_三季度－表二_表4-3" xfId="1369"/>
    <cellStyle name="好_三季度－表二_表4-4 " xfId="1370"/>
    <cellStyle name="好_三季度－表二_表8-2" xfId="1371"/>
    <cellStyle name="好_三季度－表二_表8-3" xfId="1372"/>
    <cellStyle name="好_上报格式（2016年市本级收支余）" xfId="1373"/>
    <cellStyle name="好_上报格式（2016年市本级收支余）_2016年1月13日人大报告表格定版 王丽君" xfId="1374"/>
    <cellStyle name="好_上报格式（2016年市本级收支余）_表4-3" xfId="1375"/>
    <cellStyle name="好_上报格式（2016年市本级收支余）_表4-4 " xfId="1376"/>
    <cellStyle name="好_上报格式（2016年市本级收支余）_表8-2" xfId="1377"/>
    <cellStyle name="好_上报格式（2016年市本级收支余）_表8-3" xfId="1378"/>
    <cellStyle name="好_上报格式（经开区收支余）" xfId="1379"/>
    <cellStyle name="好_上报格式（经开区收支余）_2016年1月13日人大报告表格定版 王丽君" xfId="1380"/>
    <cellStyle name="好_上报格式（经开区收支余）_表4-3" xfId="1381"/>
    <cellStyle name="好_上报格式（经开区收支余）_表4-4 " xfId="1382"/>
    <cellStyle name="好_上报格式（经开区收支余）_表8-2" xfId="1383"/>
    <cellStyle name="好_上报格式（经开区收支余）_表8-3" xfId="1384"/>
    <cellStyle name="好_市残联2016年基金预算表" xfId="1385"/>
    <cellStyle name="好_卫生部门" xfId="1386"/>
    <cellStyle name="好_卫生部门_2016年1月13日人大报告表格定版 王丽君" xfId="1387"/>
    <cellStyle name="好_卫生部门_表4-3" xfId="1388"/>
    <cellStyle name="好_卫生部门_表4-4 " xfId="1389"/>
    <cellStyle name="好_卫生部门_表8-2" xfId="1390"/>
    <cellStyle name="好_卫生部门_表8-3" xfId="1391"/>
    <cellStyle name="好_文体广播部门" xfId="1392"/>
    <cellStyle name="好_文体广播部门_2016年1月13日人大报告表格定版 王丽君" xfId="1393"/>
    <cellStyle name="好_文体广播部门_表4-3" xfId="1394"/>
    <cellStyle name="好_文体广播部门_表4-4 " xfId="1395"/>
    <cellStyle name="好_文体广播部门_表8-2" xfId="1396"/>
    <cellStyle name="好_文体广播部门_表8-3" xfId="1397"/>
    <cellStyle name="好_下半年禁毒办案经费分配2544.3万元" xfId="1398"/>
    <cellStyle name="好_下半年禁毒办案经费分配2544.3万元_2016年1月13日人大报告表格定版 王丽君" xfId="1399"/>
    <cellStyle name="好_下半年禁毒办案经费分配2544.3万元_表4-3" xfId="1400"/>
    <cellStyle name="好_下半年禁毒办案经费分配2544.3万元_表4-4 " xfId="1401"/>
    <cellStyle name="好_下半年禁毒办案经费分配2544.3万元_表8-2" xfId="1402"/>
    <cellStyle name="好_下半年禁毒办案经费分配2544.3万元_表8-3" xfId="1403"/>
    <cellStyle name="好_下半年禁吸戒毒经费1000万元" xfId="1404"/>
    <cellStyle name="好_下半年禁吸戒毒经费1000万元_2016年1月13日人大报告表格定版 王丽君" xfId="1405"/>
    <cellStyle name="好_下半年禁吸戒毒经费1000万元_表4-3" xfId="1406"/>
    <cellStyle name="好_下半年禁吸戒毒经费1000万元_表4-4 " xfId="1407"/>
    <cellStyle name="好_下半年禁吸戒毒经费1000万元_表8-2" xfId="1408"/>
    <cellStyle name="好_下半年禁吸戒毒经费1000万元_表8-3" xfId="1409"/>
    <cellStyle name="好_县公司" xfId="1410"/>
    <cellStyle name="好_县公司_2016年1月13日人大报告表格定版 王丽君" xfId="1411"/>
    <cellStyle name="好_县公司_表4-3" xfId="1412"/>
    <cellStyle name="好_县公司_表4-4 " xfId="1413"/>
    <cellStyle name="好_县公司_表8-2" xfId="1414"/>
    <cellStyle name="好_县公司_表8-3" xfId="1415"/>
    <cellStyle name="好_县级公安机关公用经费标准奖励测算方案（定稿）" xfId="1416"/>
    <cellStyle name="好_县级公安机关公用经费标准奖励测算方案（定稿）_2016年1月13日人大报告表格定版 王丽君" xfId="1417"/>
    <cellStyle name="好_县级公安机关公用经费标准奖励测算方案（定稿）_表4-3" xfId="1418"/>
    <cellStyle name="好_县级公安机关公用经费标准奖励测算方案（定稿）_表4-4 " xfId="1419"/>
    <cellStyle name="好_县级公安机关公用经费标准奖励测算方案（定稿）_表8-2" xfId="1420"/>
    <cellStyle name="好_县级公安机关公用经费标准奖励测算方案（定稿）_表8-3" xfId="1421"/>
    <cellStyle name="好_县级基础数据" xfId="1422"/>
    <cellStyle name="好_县级基础数据_2016年1月13日人大报告表格定版 王丽君" xfId="1423"/>
    <cellStyle name="好_县级基础数据_表4-3" xfId="1424"/>
    <cellStyle name="好_县级基础数据_表4-4 " xfId="1425"/>
    <cellStyle name="好_县级基础数据_表8-2" xfId="1426"/>
    <cellStyle name="好_县级基础数据_表8-3" xfId="1427"/>
    <cellStyle name="好_幸福隧道导洞围岩统计" xfId="1428"/>
    <cellStyle name="好_幸福隧道导洞围岩统计_2016年1月13日人大报告表格定版 王丽君" xfId="1429"/>
    <cellStyle name="好_幸福隧道导洞围岩统计_表4-3" xfId="1430"/>
    <cellStyle name="好_幸福隧道导洞围岩统计_表4-4 " xfId="1431"/>
    <cellStyle name="好_幸福隧道导洞围岩统计_表8-2" xfId="1432"/>
    <cellStyle name="好_幸福隧道导洞围岩统计_表8-3" xfId="1433"/>
    <cellStyle name="好_业务工作量指标" xfId="1434"/>
    <cellStyle name="好_业务工作量指标_2016年1月13日人大报告表格定版 王丽君" xfId="1435"/>
    <cellStyle name="好_业务工作量指标_表4-3" xfId="1436"/>
    <cellStyle name="好_业务工作量指标_表4-4 " xfId="1437"/>
    <cellStyle name="好_业务工作量指标_表8-2" xfId="1438"/>
    <cellStyle name="好_业务工作量指标_表8-3" xfId="1439"/>
    <cellStyle name="好_义务教育阶段教职工人数（教育厅提供最终）" xfId="1440"/>
    <cellStyle name="好_义务教育阶段教职工人数（教育厅提供最终）_2016年1月13日人大报告表格定版 王丽君" xfId="1441"/>
    <cellStyle name="好_义务教育阶段教职工人数（教育厅提供最终）_表4-3" xfId="1442"/>
    <cellStyle name="好_义务教育阶段教职工人数（教育厅提供最终）_表4-4 " xfId="1443"/>
    <cellStyle name="好_义务教育阶段教职工人数（教育厅提供最终）_表8-2" xfId="1444"/>
    <cellStyle name="好_义务教育阶段教职工人数（教育厅提供最终）_表8-3" xfId="1445"/>
    <cellStyle name="好_银行账户情况表_2010年12月" xfId="1446"/>
    <cellStyle name="好_银行账户情况表_2010年12月_2016年1月13日人大报告表格定版 王丽君" xfId="1447"/>
    <cellStyle name="好_银行账户情况表_2010年12月_表4-3" xfId="1448"/>
    <cellStyle name="好_银行账户情况表_2010年12月_表4-4 " xfId="1449"/>
    <cellStyle name="好_银行账户情况表_2010年12月_表8-2" xfId="1450"/>
    <cellStyle name="好_银行账户情况表_2010年12月_表8-3" xfId="1451"/>
    <cellStyle name="好_云南农村义务教育统计表" xfId="1452"/>
    <cellStyle name="好_云南农村义务教育统计表_2016年1月13日人大报告表格定版 王丽君" xfId="1453"/>
    <cellStyle name="好_云南农村义务教育统计表_表4-3" xfId="1454"/>
    <cellStyle name="好_云南农村义务教育统计表_表4-4 " xfId="1455"/>
    <cellStyle name="好_云南农村义务教育统计表_表8-2" xfId="1456"/>
    <cellStyle name="好_云南农村义务教育统计表_表8-3" xfId="1457"/>
    <cellStyle name="好_云南省2008年中小学教师人数统计表" xfId="1458"/>
    <cellStyle name="好_云南省2008年中小学教师人数统计表_2016年1月13日人大报告表格定版 王丽君" xfId="1459"/>
    <cellStyle name="好_云南省2008年中小学教师人数统计表_表4-3" xfId="1460"/>
    <cellStyle name="好_云南省2008年中小学教师人数统计表_表4-4 " xfId="1461"/>
    <cellStyle name="好_云南省2008年中小学教师人数统计表_表8-2" xfId="1462"/>
    <cellStyle name="好_云南省2008年中小学教师人数统计表_表8-3" xfId="1463"/>
    <cellStyle name="好_云南省2008年中小学教职工情况（教育厅提供20090101加工整理）" xfId="1464"/>
    <cellStyle name="好_云南省2008年中小学教职工情况（教育厅提供20090101加工整理）_2016年1月13日人大报告表格定版 王丽君" xfId="1465"/>
    <cellStyle name="好_云南省2008年中小学教职工情况（教育厅提供20090101加工整理）_表4-3" xfId="1466"/>
    <cellStyle name="好_云南省2008年中小学教职工情况（教育厅提供20090101加工整理）_表4-4 " xfId="1467"/>
    <cellStyle name="好_云南省2008年中小学教职工情况（教育厅提供20090101加工整理）_表8-2" xfId="1468"/>
    <cellStyle name="好_云南省2008年中小学教职工情况（教育厅提供20090101加工整理）_表8-3" xfId="1469"/>
    <cellStyle name="好_云南省2008年转移支付测算——州市本级考核部分及政策性测算" xfId="1470"/>
    <cellStyle name="好_云南省2008年转移支付测算——州市本级考核部分及政策性测算_2016年1月13日人大报告表格定版 王丽君" xfId="1471"/>
    <cellStyle name="好_云南省2008年转移支付测算——州市本级考核部分及政策性测算_表4-3" xfId="1472"/>
    <cellStyle name="好_云南省2008年转移支付测算——州市本级考核部分及政策性测算_表4-4 " xfId="1473"/>
    <cellStyle name="好_云南省2008年转移支付测算——州市本级考核部分及政策性测算_表8-2" xfId="1474"/>
    <cellStyle name="好_云南省2008年转移支付测算——州市本级考核部分及政策性测算_表8-3" xfId="1475"/>
    <cellStyle name="好_云南水利电力有限公司" xfId="1476"/>
    <cellStyle name="好_云南水利电力有限公司_2016年1月13日人大报告表格定版 王丽君" xfId="1477"/>
    <cellStyle name="好_云南水利电力有限公司_表4-3" xfId="1478"/>
    <cellStyle name="好_云南水利电力有限公司_表4-4 " xfId="1479"/>
    <cellStyle name="好_云南水利电力有限公司_表8-2" xfId="1480"/>
    <cellStyle name="好_云南水利电力有限公司_表8-3" xfId="1481"/>
    <cellStyle name="好_指标四" xfId="1482"/>
    <cellStyle name="好_指标四_2016年1月13日人大报告表格定版 王丽君" xfId="1483"/>
    <cellStyle name="好_指标四_表4-3" xfId="1484"/>
    <cellStyle name="好_指标四_表4-4 " xfId="1485"/>
    <cellStyle name="好_指标四_表8-2" xfId="1486"/>
    <cellStyle name="好_指标四_表8-3" xfId="1487"/>
    <cellStyle name="好_指标五" xfId="1488"/>
    <cellStyle name="好_指标五_2016年1月13日人大报告表格定版 王丽君" xfId="1489"/>
    <cellStyle name="好_指标五_表4-3" xfId="1490"/>
    <cellStyle name="好_指标五_表4-4 " xfId="1491"/>
    <cellStyle name="好_指标五_表8-2" xfId="1492"/>
    <cellStyle name="好_指标五_表8-3" xfId="1493"/>
    <cellStyle name="后继超级链接" xfId="1494"/>
    <cellStyle name="后继超链接" xfId="1495"/>
    <cellStyle name="汇总" xfId="1496"/>
    <cellStyle name="汇总 2" xfId="1497"/>
    <cellStyle name="Currency" xfId="1498"/>
    <cellStyle name="货币 2" xfId="1499"/>
    <cellStyle name="货币 2 2" xfId="1500"/>
    <cellStyle name="Currency [0]" xfId="1501"/>
    <cellStyle name="貨幣 [0]_SGV" xfId="1502"/>
    <cellStyle name="貨幣_SGV" xfId="1503"/>
    <cellStyle name="计算" xfId="1504"/>
    <cellStyle name="计算 2" xfId="1505"/>
    <cellStyle name="检查单元格" xfId="1506"/>
    <cellStyle name="检查单元格 2" xfId="1507"/>
    <cellStyle name="解释性文本" xfId="1508"/>
    <cellStyle name="解释性文本 2" xfId="1509"/>
    <cellStyle name="借出原因" xfId="1510"/>
    <cellStyle name="警告文本" xfId="1511"/>
    <cellStyle name="警告文本 2" xfId="1512"/>
    <cellStyle name="链接单元格" xfId="1513"/>
    <cellStyle name="链接单元格 2" xfId="1514"/>
    <cellStyle name="霓付 [0]_ +Foil &amp; -FOIL &amp; PAPER" xfId="1515"/>
    <cellStyle name="霓付_ +Foil &amp; -FOIL &amp; PAPER" xfId="1516"/>
    <cellStyle name="烹拳 [0]_ +Foil &amp; -FOIL &amp; PAPER" xfId="1517"/>
    <cellStyle name="烹拳_ +Foil &amp; -FOIL &amp; PAPER" xfId="1518"/>
    <cellStyle name="普通_ 白土" xfId="1519"/>
    <cellStyle name="千分位[0]_ 白土" xfId="1520"/>
    <cellStyle name="千分位_ 白土" xfId="1521"/>
    <cellStyle name="千位[0]_ 方正PC" xfId="1522"/>
    <cellStyle name="千位_ 方正PC" xfId="1523"/>
    <cellStyle name="Comma" xfId="1524"/>
    <cellStyle name="千位分隔 2" xfId="1525"/>
    <cellStyle name="千位分隔 3" xfId="1526"/>
    <cellStyle name="千位分隔 4" xfId="1527"/>
    <cellStyle name="千位分隔 5" xfId="1528"/>
    <cellStyle name="千位分隔 6" xfId="1529"/>
    <cellStyle name="Comma [0]" xfId="1530"/>
    <cellStyle name="千位分隔[0] 2" xfId="1531"/>
    <cellStyle name="钎霖_4岿角利" xfId="1532"/>
    <cellStyle name="强调 1" xfId="1533"/>
    <cellStyle name="强调 2" xfId="1534"/>
    <cellStyle name="强调 3" xfId="1535"/>
    <cellStyle name="强调文字颜色 1" xfId="1536"/>
    <cellStyle name="强调文字颜色 1 2" xfId="1537"/>
    <cellStyle name="强调文字颜色 2" xfId="1538"/>
    <cellStyle name="强调文字颜色 2 2" xfId="1539"/>
    <cellStyle name="强调文字颜色 3" xfId="1540"/>
    <cellStyle name="强调文字颜色 3 2" xfId="1541"/>
    <cellStyle name="强调文字颜色 4" xfId="1542"/>
    <cellStyle name="强调文字颜色 4 2" xfId="1543"/>
    <cellStyle name="强调文字颜色 5" xfId="1544"/>
    <cellStyle name="强调文字颜色 5 2" xfId="1545"/>
    <cellStyle name="强调文字颜色 6" xfId="1546"/>
    <cellStyle name="强调文字颜色 6 2" xfId="1547"/>
    <cellStyle name="日期" xfId="1548"/>
    <cellStyle name="商品名称" xfId="1549"/>
    <cellStyle name="适中" xfId="1550"/>
    <cellStyle name="适中 2" xfId="1551"/>
    <cellStyle name="输出" xfId="1552"/>
    <cellStyle name="输出 2" xfId="1553"/>
    <cellStyle name="输入" xfId="1554"/>
    <cellStyle name="输入 2" xfId="1555"/>
    <cellStyle name="数量" xfId="1556"/>
    <cellStyle name="数字" xfId="1557"/>
    <cellStyle name="㼿㼿㼿㼿㼿㼿" xfId="1558"/>
    <cellStyle name="㼿㼿㼿㼿㼿㼿㼿㼿㼿㼿㼿?" xfId="1559"/>
    <cellStyle name="未定义" xfId="1560"/>
    <cellStyle name="小数" xfId="1561"/>
    <cellStyle name="样式 1" xfId="1562"/>
    <cellStyle name="一般_SGV" xfId="1563"/>
    <cellStyle name="Followed Hyperlink" xfId="1564"/>
    <cellStyle name="昗弨_Pacific Region P&amp;L" xfId="1565"/>
    <cellStyle name="寘嬫愗傝 [0.00]_Region Orders (2)" xfId="1566"/>
    <cellStyle name="寘嬫愗傝_Region Orders (2)" xfId="1567"/>
    <cellStyle name="注释" xfId="1568"/>
    <cellStyle name="注释 2" xfId="1569"/>
    <cellStyle name="콤마 [0]_BOILER-CO1" xfId="1570"/>
    <cellStyle name="콤마_BOILER-CO1" xfId="1571"/>
    <cellStyle name="통화 [0]_BOILER-CO1" xfId="1572"/>
    <cellStyle name="통화_BOILER-CO1" xfId="1573"/>
    <cellStyle name="표준_0N-HANDLING " xfId="15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35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3\Documents\WeChat%20Files\wuhaoyangabc\FileStorage\File\2020-06\19&#24180;&#39044;&#31639;&#20844;&#24320;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07&#24180;&#25237;&#26631;&#39033;&#30446;\&#20140;&#27818;&#39640;&#36895;&#38081;&#36335;\&#24037;&#31243;&#37327;&#28165;&#21333;&#65288;&#21407;&#31295;&#65289;\JHTJ-2&#26631;%20&#34920;4-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01北京市"/>
      <sheetName val="中央"/>
      <sheetName val="有效性列表"/>
      <sheetName val="录入表"/>
      <sheetName val="DY-（调整特殊因素）增量对应重点（汇报）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铁道部4-8"/>
      <sheetName val="建设单位4-8"/>
      <sheetName val="4-8 甲控材料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B34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9.00390625" defaultRowHeight="19.5" customHeight="1"/>
  <cols>
    <col min="1" max="1" width="42.75390625" style="0" customWidth="1"/>
    <col min="2" max="2" width="29.625" style="211" customWidth="1"/>
  </cols>
  <sheetData>
    <row r="1" spans="1:2" ht="19.5" customHeight="1">
      <c r="A1" s="190"/>
      <c r="B1" s="191"/>
    </row>
    <row r="2" spans="1:2" s="186" customFormat="1" ht="27" customHeight="1">
      <c r="A2" s="218" t="s">
        <v>0</v>
      </c>
      <c r="B2" s="218"/>
    </row>
    <row r="3" spans="1:2" ht="17.25" customHeight="1">
      <c r="A3" s="192"/>
      <c r="B3" s="193" t="s">
        <v>1</v>
      </c>
    </row>
    <row r="4" spans="1:2" s="206" customFormat="1" ht="21.75" customHeight="1">
      <c r="A4" s="194" t="s">
        <v>2</v>
      </c>
      <c r="B4" s="210" t="s">
        <v>3</v>
      </c>
    </row>
    <row r="5" spans="1:2" s="41" customFormat="1" ht="21.75" customHeight="1">
      <c r="A5" s="212" t="s">
        <v>4</v>
      </c>
      <c r="B5" s="52">
        <f>SUM(B6:B21)</f>
        <v>117344</v>
      </c>
    </row>
    <row r="6" spans="1:2" s="41" customFormat="1" ht="21.75" customHeight="1">
      <c r="A6" s="212" t="s">
        <v>5</v>
      </c>
      <c r="B6" s="54">
        <v>35371</v>
      </c>
    </row>
    <row r="7" spans="1:2" s="41" customFormat="1" ht="21.75" customHeight="1">
      <c r="A7" s="212" t="s">
        <v>6</v>
      </c>
      <c r="B7" s="54">
        <v>38970</v>
      </c>
    </row>
    <row r="8" spans="1:2" s="41" customFormat="1" ht="21.75" customHeight="1">
      <c r="A8" s="212" t="s">
        <v>7</v>
      </c>
      <c r="B8" s="54"/>
    </row>
    <row r="9" spans="1:2" s="41" customFormat="1" ht="21.75" customHeight="1">
      <c r="A9" s="212" t="s">
        <v>8</v>
      </c>
      <c r="B9" s="54">
        <v>18609</v>
      </c>
    </row>
    <row r="10" spans="1:2" s="41" customFormat="1" ht="21.75" customHeight="1">
      <c r="A10" s="212" t="s">
        <v>9</v>
      </c>
      <c r="B10" s="54">
        <v>663</v>
      </c>
    </row>
    <row r="11" spans="1:2" s="41" customFormat="1" ht="21.75" customHeight="1">
      <c r="A11" s="212" t="s">
        <v>10</v>
      </c>
      <c r="B11" s="54">
        <v>6746</v>
      </c>
    </row>
    <row r="12" spans="1:2" s="41" customFormat="1" ht="21.75" customHeight="1">
      <c r="A12" s="212" t="s">
        <v>11</v>
      </c>
      <c r="B12" s="54">
        <v>6903</v>
      </c>
    </row>
    <row r="13" spans="1:2" s="41" customFormat="1" ht="21.75" customHeight="1">
      <c r="A13" s="212" t="s">
        <v>12</v>
      </c>
      <c r="B13" s="54">
        <v>2214</v>
      </c>
    </row>
    <row r="14" spans="1:2" s="41" customFormat="1" ht="21.75" customHeight="1">
      <c r="A14" s="212" t="s">
        <v>13</v>
      </c>
      <c r="B14" s="54">
        <v>1155</v>
      </c>
    </row>
    <row r="15" spans="1:2" s="41" customFormat="1" ht="21.75" customHeight="1">
      <c r="A15" s="212" t="s">
        <v>14</v>
      </c>
      <c r="B15" s="54">
        <v>6585</v>
      </c>
    </row>
    <row r="16" spans="1:2" s="41" customFormat="1" ht="21.75" customHeight="1">
      <c r="A16" s="212" t="s">
        <v>15</v>
      </c>
      <c r="B16" s="54"/>
    </row>
    <row r="17" spans="1:2" s="41" customFormat="1" ht="21.75" customHeight="1">
      <c r="A17" s="212" t="s">
        <v>16</v>
      </c>
      <c r="B17" s="54"/>
    </row>
    <row r="18" spans="1:2" s="41" customFormat="1" ht="21.75" customHeight="1">
      <c r="A18" s="212" t="s">
        <v>17</v>
      </c>
      <c r="B18" s="54"/>
    </row>
    <row r="19" spans="1:2" s="41" customFormat="1" ht="21.75" customHeight="1">
      <c r="A19" s="212" t="s">
        <v>18</v>
      </c>
      <c r="B19" s="54"/>
    </row>
    <row r="20" spans="1:2" s="41" customFormat="1" ht="21.75" customHeight="1">
      <c r="A20" s="212" t="s">
        <v>19</v>
      </c>
      <c r="B20" s="54">
        <v>9</v>
      </c>
    </row>
    <row r="21" spans="1:2" s="41" customFormat="1" ht="21.75" customHeight="1">
      <c r="A21" s="212" t="s">
        <v>20</v>
      </c>
      <c r="B21" s="54">
        <v>119</v>
      </c>
    </row>
    <row r="22" spans="1:2" s="41" customFormat="1" ht="21.75" customHeight="1">
      <c r="A22" s="212" t="s">
        <v>21</v>
      </c>
      <c r="B22" s="52">
        <f>SUM(B23:B30)</f>
        <v>19687</v>
      </c>
    </row>
    <row r="23" spans="1:2" s="41" customFormat="1" ht="21.75" customHeight="1">
      <c r="A23" s="212" t="s">
        <v>22</v>
      </c>
      <c r="B23" s="54">
        <v>2769</v>
      </c>
    </row>
    <row r="24" spans="1:2" s="41" customFormat="1" ht="21.75" customHeight="1">
      <c r="A24" s="212" t="s">
        <v>23</v>
      </c>
      <c r="B24" s="54">
        <v>5025</v>
      </c>
    </row>
    <row r="25" spans="1:2" s="41" customFormat="1" ht="21.75" customHeight="1">
      <c r="A25" s="212" t="s">
        <v>24</v>
      </c>
      <c r="B25" s="54">
        <v>3000</v>
      </c>
    </row>
    <row r="26" spans="1:2" s="41" customFormat="1" ht="21.75" customHeight="1">
      <c r="A26" s="212" t="s">
        <v>25</v>
      </c>
      <c r="B26" s="54"/>
    </row>
    <row r="27" spans="1:2" s="41" customFormat="1" ht="21.75" customHeight="1">
      <c r="A27" s="212" t="s">
        <v>26</v>
      </c>
      <c r="B27" s="54">
        <v>8893</v>
      </c>
    </row>
    <row r="28" spans="1:2" s="41" customFormat="1" ht="21.75" customHeight="1">
      <c r="A28" s="212" t="s">
        <v>27</v>
      </c>
      <c r="B28" s="54"/>
    </row>
    <row r="29" spans="1:2" s="42" customFormat="1" ht="21.75" customHeight="1">
      <c r="A29" s="212" t="s">
        <v>28</v>
      </c>
      <c r="B29" s="213"/>
    </row>
    <row r="30" spans="1:2" ht="19.5" customHeight="1">
      <c r="A30" s="212" t="s">
        <v>29</v>
      </c>
      <c r="B30" s="213"/>
    </row>
    <row r="31" spans="1:2" ht="19.5" customHeight="1">
      <c r="A31" s="212" t="s">
        <v>30</v>
      </c>
      <c r="B31" s="213"/>
    </row>
    <row r="32" spans="1:2" ht="19.5" customHeight="1">
      <c r="A32" s="212" t="s">
        <v>30</v>
      </c>
      <c r="B32" s="54"/>
    </row>
    <row r="33" spans="1:2" ht="19.5" customHeight="1">
      <c r="A33" s="214" t="s">
        <v>31</v>
      </c>
      <c r="B33" s="54">
        <f>B22+B5</f>
        <v>137031</v>
      </c>
    </row>
    <row r="34" spans="1:2" ht="19.5" customHeight="1">
      <c r="A34" s="215"/>
      <c r="B34" s="216"/>
    </row>
  </sheetData>
  <sheetProtection/>
  <mergeCells count="1">
    <mergeCell ref="A2:B2"/>
  </mergeCells>
  <printOptions horizontalCentered="1" verticalCentered="1"/>
  <pageMargins left="0.67" right="0.39" top="0.35" bottom="0.2" header="0.23999999999999996" footer="0.28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"/>
  <sheetViews>
    <sheetView showGridLines="0" showZeros="0" zoomScalePageLayoutView="0" workbookViewId="0" topLeftCell="A1">
      <selection activeCell="B32" sqref="B32"/>
    </sheetView>
  </sheetViews>
  <sheetFormatPr defaultColWidth="9.00390625" defaultRowHeight="14.25"/>
  <cols>
    <col min="1" max="1" width="49.50390625" style="81" customWidth="1"/>
    <col min="2" max="2" width="24.375" style="81" customWidth="1"/>
    <col min="3" max="16384" width="9.00390625" style="43" customWidth="1"/>
  </cols>
  <sheetData>
    <row r="1" spans="1:2" ht="14.25">
      <c r="A1" s="64"/>
      <c r="B1" s="44"/>
    </row>
    <row r="2" spans="1:2" ht="18" customHeight="1">
      <c r="A2" s="220" t="s">
        <v>1339</v>
      </c>
      <c r="B2" s="220"/>
    </row>
    <row r="3" spans="1:2" ht="18" customHeight="1">
      <c r="A3" s="64"/>
      <c r="B3" s="45" t="s">
        <v>1</v>
      </c>
    </row>
    <row r="4" spans="1:2" s="41" customFormat="1" ht="23.25" customHeight="1">
      <c r="A4" s="46" t="s">
        <v>33</v>
      </c>
      <c r="B4" s="47" t="s">
        <v>1338</v>
      </c>
    </row>
    <row r="5" spans="1:2" s="41" customFormat="1" ht="18.75" customHeight="1">
      <c r="A5" s="82" t="s">
        <v>1166</v>
      </c>
      <c r="B5" s="70"/>
    </row>
    <row r="6" spans="1:2" s="41" customFormat="1" ht="18.75" customHeight="1">
      <c r="A6" s="82" t="s">
        <v>1167</v>
      </c>
      <c r="B6" s="70"/>
    </row>
    <row r="7" spans="1:2" s="41" customFormat="1" ht="18.75" customHeight="1">
      <c r="A7" s="82" t="s">
        <v>1168</v>
      </c>
      <c r="B7" s="70"/>
    </row>
    <row r="8" spans="1:2" s="41" customFormat="1" ht="18.75" customHeight="1">
      <c r="A8" s="83" t="s">
        <v>1169</v>
      </c>
      <c r="B8" s="70"/>
    </row>
    <row r="9" spans="1:2" s="41" customFormat="1" ht="18.75" customHeight="1">
      <c r="A9" s="83" t="s">
        <v>1170</v>
      </c>
      <c r="B9" s="70"/>
    </row>
    <row r="10" spans="1:2" s="41" customFormat="1" ht="18.75" customHeight="1">
      <c r="A10" s="82" t="s">
        <v>1171</v>
      </c>
      <c r="B10" s="70"/>
    </row>
    <row r="11" spans="1:2" s="41" customFormat="1" ht="18.75" customHeight="1">
      <c r="A11" s="82" t="s">
        <v>1172</v>
      </c>
      <c r="B11" s="70"/>
    </row>
    <row r="12" spans="1:2" s="41" customFormat="1" ht="18.75" customHeight="1">
      <c r="A12" s="82" t="s">
        <v>1173</v>
      </c>
      <c r="B12" s="70"/>
    </row>
    <row r="13" spans="1:2" s="41" customFormat="1" ht="18.75" customHeight="1">
      <c r="A13" s="82" t="s">
        <v>1174</v>
      </c>
      <c r="B13" s="70"/>
    </row>
    <row r="14" spans="1:2" s="41" customFormat="1" ht="18.75" customHeight="1">
      <c r="A14" s="82" t="s">
        <v>1175</v>
      </c>
      <c r="B14" s="70"/>
    </row>
    <row r="15" spans="1:2" s="41" customFormat="1" ht="18.75" customHeight="1">
      <c r="A15" s="82" t="s">
        <v>1176</v>
      </c>
      <c r="B15" s="70"/>
    </row>
    <row r="16" spans="1:2" s="41" customFormat="1" ht="18.75" customHeight="1">
      <c r="A16" s="82" t="s">
        <v>1177</v>
      </c>
      <c r="B16" s="70"/>
    </row>
    <row r="17" spans="1:2" s="41" customFormat="1" ht="18.75" customHeight="1">
      <c r="A17" s="82" t="s">
        <v>1178</v>
      </c>
      <c r="B17" s="70"/>
    </row>
    <row r="18" spans="1:2" s="41" customFormat="1" ht="18.75" customHeight="1">
      <c r="A18" s="82" t="s">
        <v>1179</v>
      </c>
      <c r="B18" s="70"/>
    </row>
    <row r="19" spans="1:2" s="41" customFormat="1" ht="18.75" customHeight="1">
      <c r="A19" s="82" t="s">
        <v>1180</v>
      </c>
      <c r="B19" s="70"/>
    </row>
    <row r="20" spans="1:2" s="41" customFormat="1" ht="18.75" customHeight="1">
      <c r="A20" s="82" t="s">
        <v>1181</v>
      </c>
      <c r="B20" s="70"/>
    </row>
    <row r="21" spans="1:2" s="41" customFormat="1" ht="18.75" customHeight="1">
      <c r="A21" s="82" t="s">
        <v>1182</v>
      </c>
      <c r="B21" s="70"/>
    </row>
    <row r="22" spans="1:2" s="41" customFormat="1" ht="18.75" customHeight="1">
      <c r="A22" s="82" t="s">
        <v>1183</v>
      </c>
      <c r="B22" s="70"/>
    </row>
    <row r="23" spans="1:2" s="41" customFormat="1" ht="18.75" customHeight="1">
      <c r="A23" s="82" t="s">
        <v>1184</v>
      </c>
      <c r="B23" s="70"/>
    </row>
    <row r="24" spans="1:2" s="41" customFormat="1" ht="18.75" customHeight="1">
      <c r="A24" s="82" t="s">
        <v>1185</v>
      </c>
      <c r="B24" s="70"/>
    </row>
    <row r="25" spans="1:2" s="41" customFormat="1" ht="18.75" customHeight="1">
      <c r="A25" s="84"/>
      <c r="B25" s="70"/>
    </row>
    <row r="26" spans="1:2" s="41" customFormat="1" ht="18.75" customHeight="1">
      <c r="A26" s="46" t="s">
        <v>31</v>
      </c>
      <c r="B26" s="70">
        <v>0</v>
      </c>
    </row>
    <row r="27" spans="1:2" s="41" customFormat="1" ht="18.75" customHeight="1">
      <c r="A27" s="78" t="s">
        <v>1186</v>
      </c>
      <c r="B27" s="70">
        <f>B29</f>
        <v>18254</v>
      </c>
    </row>
    <row r="28" spans="1:2" s="41" customFormat="1" ht="18.75" customHeight="1">
      <c r="A28" s="79" t="s">
        <v>1187</v>
      </c>
      <c r="B28" s="70"/>
    </row>
    <row r="29" spans="1:2" s="41" customFormat="1" ht="18.75" customHeight="1">
      <c r="A29" s="79" t="s">
        <v>1188</v>
      </c>
      <c r="B29" s="70">
        <v>18254</v>
      </c>
    </row>
    <row r="30" spans="1:2" s="41" customFormat="1" ht="18.75" customHeight="1">
      <c r="A30" s="79" t="s">
        <v>1189</v>
      </c>
      <c r="B30" s="70"/>
    </row>
    <row r="31" spans="1:2" s="41" customFormat="1" ht="18.75" customHeight="1">
      <c r="A31" s="79" t="s">
        <v>1190</v>
      </c>
      <c r="B31" s="70">
        <v>650</v>
      </c>
    </row>
    <row r="32" spans="1:2" s="41" customFormat="1" ht="18.75" customHeight="1">
      <c r="A32" s="79" t="s">
        <v>1191</v>
      </c>
      <c r="B32" s="70"/>
    </row>
    <row r="33" spans="1:2" s="41" customFormat="1" ht="18.75" customHeight="1">
      <c r="A33" s="79" t="s">
        <v>1192</v>
      </c>
      <c r="B33" s="70"/>
    </row>
    <row r="34" spans="1:2" s="41" customFormat="1" ht="18.75" customHeight="1">
      <c r="A34" s="63" t="s">
        <v>1193</v>
      </c>
      <c r="B34" s="70"/>
    </row>
    <row r="35" spans="1:2" s="41" customFormat="1" ht="18.75" customHeight="1">
      <c r="A35" s="63" t="s">
        <v>1194</v>
      </c>
      <c r="B35" s="70"/>
    </row>
    <row r="36" spans="1:2" s="41" customFormat="1" ht="18.75" customHeight="1">
      <c r="A36" s="63"/>
      <c r="B36" s="70"/>
    </row>
    <row r="37" spans="1:2" ht="14.25">
      <c r="A37" s="46" t="s">
        <v>1195</v>
      </c>
      <c r="B37" s="47">
        <f>B27+B31</f>
        <v>18904</v>
      </c>
    </row>
  </sheetData>
  <sheetProtection/>
  <mergeCells count="1">
    <mergeCell ref="A2:B2"/>
  </mergeCells>
  <printOptions horizontalCentered="1"/>
  <pageMargins left="0.47" right="0.47" top="0.7900000000000001" bottom="0.28" header="0.11999999999999998" footer="0.119999999999999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61"/>
  <sheetViews>
    <sheetView showGridLines="0" showZeros="0" zoomScalePageLayoutView="0" workbookViewId="0" topLeftCell="A1">
      <selection activeCell="B62" sqref="B62"/>
    </sheetView>
  </sheetViews>
  <sheetFormatPr defaultColWidth="9.00390625" defaultRowHeight="14.25"/>
  <cols>
    <col min="1" max="1" width="59.25390625" style="43" customWidth="1"/>
    <col min="2" max="2" width="22.75390625" style="44" customWidth="1"/>
    <col min="3" max="16384" width="9.00390625" style="43" customWidth="1"/>
  </cols>
  <sheetData>
    <row r="2" spans="1:2" ht="18" customHeight="1">
      <c r="A2" s="220" t="s">
        <v>1340</v>
      </c>
      <c r="B2" s="220"/>
    </row>
    <row r="3" ht="18" customHeight="1">
      <c r="B3" s="45" t="s">
        <v>1</v>
      </c>
    </row>
    <row r="4" spans="1:2" s="41" customFormat="1" ht="35.25" customHeight="1">
      <c r="A4" s="46" t="s">
        <v>33</v>
      </c>
      <c r="B4" s="47" t="s">
        <v>1338</v>
      </c>
    </row>
    <row r="5" spans="1:2" s="41" customFormat="1" ht="19.5" customHeight="1">
      <c r="A5" s="68" t="s">
        <v>1196</v>
      </c>
      <c r="B5" s="217">
        <f>B6+B7</f>
        <v>45</v>
      </c>
    </row>
    <row r="6" spans="1:2" s="41" customFormat="1" ht="19.5" customHeight="1">
      <c r="A6" s="69" t="s">
        <v>1197</v>
      </c>
      <c r="B6" s="70">
        <v>43</v>
      </c>
    </row>
    <row r="7" spans="1:2" s="41" customFormat="1" ht="19.5" customHeight="1">
      <c r="A7" s="69" t="s">
        <v>1198</v>
      </c>
      <c r="B7" s="70">
        <v>2</v>
      </c>
    </row>
    <row r="8" spans="1:2" s="41" customFormat="1" ht="19.5" customHeight="1">
      <c r="A8" s="71" t="s">
        <v>1199</v>
      </c>
      <c r="B8" s="70"/>
    </row>
    <row r="9" spans="1:2" s="41" customFormat="1" ht="19.5" customHeight="1">
      <c r="A9" s="68" t="s">
        <v>1200</v>
      </c>
      <c r="B9" s="70"/>
    </row>
    <row r="10" spans="1:2" s="41" customFormat="1" ht="19.5" customHeight="1">
      <c r="A10" s="69" t="s">
        <v>1201</v>
      </c>
      <c r="B10" s="70"/>
    </row>
    <row r="11" spans="1:2" s="41" customFormat="1" ht="19.5" customHeight="1">
      <c r="A11" s="71" t="s">
        <v>1202</v>
      </c>
      <c r="B11" s="70"/>
    </row>
    <row r="12" spans="1:2" s="41" customFormat="1" ht="19.5" customHeight="1">
      <c r="A12" s="71" t="s">
        <v>1203</v>
      </c>
      <c r="B12" s="70"/>
    </row>
    <row r="13" spans="1:2" s="41" customFormat="1" ht="19.5" customHeight="1">
      <c r="A13" s="68" t="s">
        <v>1204</v>
      </c>
      <c r="B13" s="70"/>
    </row>
    <row r="14" spans="1:2" s="41" customFormat="1" ht="19.5" customHeight="1">
      <c r="A14" s="68" t="s">
        <v>1205</v>
      </c>
      <c r="B14" s="70"/>
    </row>
    <row r="15" spans="1:2" s="41" customFormat="1" ht="19.5" customHeight="1">
      <c r="A15" s="68" t="s">
        <v>1206</v>
      </c>
      <c r="B15" s="70"/>
    </row>
    <row r="16" spans="1:2" s="41" customFormat="1" ht="19.5" customHeight="1">
      <c r="A16" s="68" t="s">
        <v>1207</v>
      </c>
      <c r="B16" s="70">
        <f>B17+B20</f>
        <v>1757</v>
      </c>
    </row>
    <row r="17" spans="1:2" s="41" customFormat="1" ht="19.5" customHeight="1">
      <c r="A17" s="68" t="s">
        <v>1208</v>
      </c>
      <c r="B17" s="70">
        <v>1300</v>
      </c>
    </row>
    <row r="18" spans="1:2" s="41" customFormat="1" ht="19.5" customHeight="1">
      <c r="A18" s="68" t="s">
        <v>1209</v>
      </c>
      <c r="B18" s="70"/>
    </row>
    <row r="19" spans="1:2" s="41" customFormat="1" ht="19.5" customHeight="1">
      <c r="A19" s="68" t="s">
        <v>1210</v>
      </c>
      <c r="B19" s="70"/>
    </row>
    <row r="20" spans="1:2" s="41" customFormat="1" ht="19.5" customHeight="1">
      <c r="A20" s="72" t="s">
        <v>1211</v>
      </c>
      <c r="B20" s="70">
        <v>457</v>
      </c>
    </row>
    <row r="21" spans="1:2" s="41" customFormat="1" ht="19.5" customHeight="1">
      <c r="A21" s="68" t="s">
        <v>1212</v>
      </c>
      <c r="B21" s="70"/>
    </row>
    <row r="22" spans="1:2" s="41" customFormat="1" ht="19.5" customHeight="1">
      <c r="A22" s="72" t="s">
        <v>1213</v>
      </c>
      <c r="B22" s="70"/>
    </row>
    <row r="23" spans="1:2" s="41" customFormat="1" ht="19.5" customHeight="1">
      <c r="A23" s="72" t="s">
        <v>1214</v>
      </c>
      <c r="B23" s="70"/>
    </row>
    <row r="24" spans="1:2" s="41" customFormat="1" ht="19.5" customHeight="1">
      <c r="A24" s="72" t="s">
        <v>1215</v>
      </c>
      <c r="B24" s="70"/>
    </row>
    <row r="25" spans="1:2" s="41" customFormat="1" ht="19.5" customHeight="1">
      <c r="A25" s="72" t="s">
        <v>1216</v>
      </c>
      <c r="B25" s="70"/>
    </row>
    <row r="26" spans="1:2" s="41" customFormat="1" ht="19.5" customHeight="1">
      <c r="A26" s="68" t="s">
        <v>1217</v>
      </c>
      <c r="B26" s="70"/>
    </row>
    <row r="27" spans="1:2" s="41" customFormat="1" ht="19.5" customHeight="1">
      <c r="A27" s="72" t="s">
        <v>1218</v>
      </c>
      <c r="B27" s="70"/>
    </row>
    <row r="28" spans="1:2" s="41" customFormat="1" ht="19.5" customHeight="1">
      <c r="A28" s="73" t="s">
        <v>1219</v>
      </c>
      <c r="B28" s="70"/>
    </row>
    <row r="29" spans="1:2" s="41" customFormat="1" ht="19.5" customHeight="1">
      <c r="A29" s="74" t="s">
        <v>1220</v>
      </c>
      <c r="B29" s="70"/>
    </row>
    <row r="30" spans="1:2" s="41" customFormat="1" ht="19.5" customHeight="1">
      <c r="A30" s="75" t="s">
        <v>1221</v>
      </c>
      <c r="B30" s="70"/>
    </row>
    <row r="31" spans="1:2" s="41" customFormat="1" ht="19.5" customHeight="1">
      <c r="A31" s="75" t="s">
        <v>1222</v>
      </c>
      <c r="B31" s="70"/>
    </row>
    <row r="32" spans="1:2" s="41" customFormat="1" ht="19.5" customHeight="1">
      <c r="A32" s="76" t="s">
        <v>1223</v>
      </c>
      <c r="B32" s="70"/>
    </row>
    <row r="33" spans="1:2" s="41" customFormat="1" ht="19.5" customHeight="1">
      <c r="A33" s="74" t="s">
        <v>1224</v>
      </c>
      <c r="B33" s="70"/>
    </row>
    <row r="34" spans="1:2" s="41" customFormat="1" ht="19.5" customHeight="1">
      <c r="A34" s="74" t="s">
        <v>1225</v>
      </c>
      <c r="B34" s="70"/>
    </row>
    <row r="35" spans="1:2" s="41" customFormat="1" ht="19.5" customHeight="1">
      <c r="A35" s="74" t="s">
        <v>1226</v>
      </c>
      <c r="B35" s="70"/>
    </row>
    <row r="36" spans="1:2" s="42" customFormat="1" ht="19.5" customHeight="1">
      <c r="A36" s="73" t="s">
        <v>1227</v>
      </c>
      <c r="B36" s="70"/>
    </row>
    <row r="37" spans="1:2" s="41" customFormat="1" ht="19.5" customHeight="1">
      <c r="A37" s="73" t="s">
        <v>1228</v>
      </c>
      <c r="B37" s="70"/>
    </row>
    <row r="38" spans="1:2" s="41" customFormat="1" ht="19.5" customHeight="1">
      <c r="A38" s="73" t="s">
        <v>1229</v>
      </c>
      <c r="B38" s="70"/>
    </row>
    <row r="39" spans="1:2" s="41" customFormat="1" ht="19.5" customHeight="1">
      <c r="A39" s="74" t="s">
        <v>1230</v>
      </c>
      <c r="B39" s="70"/>
    </row>
    <row r="40" spans="1:2" s="41" customFormat="1" ht="19.5" customHeight="1">
      <c r="A40" s="74" t="s">
        <v>1231</v>
      </c>
      <c r="B40" s="70"/>
    </row>
    <row r="41" spans="1:2" s="41" customFormat="1" ht="19.5" customHeight="1">
      <c r="A41" s="74" t="s">
        <v>1232</v>
      </c>
      <c r="B41" s="70"/>
    </row>
    <row r="42" spans="1:2" s="41" customFormat="1" ht="19.5" customHeight="1">
      <c r="A42" s="74" t="s">
        <v>1233</v>
      </c>
      <c r="B42" s="70"/>
    </row>
    <row r="43" spans="1:2" s="41" customFormat="1" ht="19.5" customHeight="1">
      <c r="A43" s="76" t="s">
        <v>1234</v>
      </c>
      <c r="B43" s="70"/>
    </row>
    <row r="44" spans="1:2" s="41" customFormat="1" ht="19.5" customHeight="1">
      <c r="A44" s="73" t="s">
        <v>1235</v>
      </c>
      <c r="B44" s="70"/>
    </row>
    <row r="45" spans="1:2" s="41" customFormat="1" ht="19.5" customHeight="1">
      <c r="A45" s="76" t="s">
        <v>1236</v>
      </c>
      <c r="B45" s="70">
        <f>B48</f>
        <v>321</v>
      </c>
    </row>
    <row r="46" spans="1:2" s="41" customFormat="1" ht="19.5" customHeight="1">
      <c r="A46" s="73" t="s">
        <v>1237</v>
      </c>
      <c r="B46" s="70">
        <v>0</v>
      </c>
    </row>
    <row r="47" spans="1:2" s="41" customFormat="1" ht="19.5" customHeight="1">
      <c r="A47" s="73" t="s">
        <v>1238</v>
      </c>
      <c r="B47" s="70">
        <v>0</v>
      </c>
    </row>
    <row r="48" spans="1:2" s="41" customFormat="1" ht="19.5" customHeight="1">
      <c r="A48" s="74" t="s">
        <v>1239</v>
      </c>
      <c r="B48" s="70">
        <v>321</v>
      </c>
    </row>
    <row r="49" spans="1:2" s="41" customFormat="1" ht="19.5" customHeight="1">
      <c r="A49" s="76" t="s">
        <v>1240</v>
      </c>
      <c r="B49" s="70"/>
    </row>
    <row r="50" spans="1:2" s="41" customFormat="1" ht="19.5" customHeight="1">
      <c r="A50" s="76" t="s">
        <v>1241</v>
      </c>
      <c r="B50" s="70"/>
    </row>
    <row r="51" spans="1:2" s="41" customFormat="1" ht="19.5" customHeight="1">
      <c r="A51" s="46" t="s">
        <v>1024</v>
      </c>
      <c r="B51" s="77">
        <f>B45+B16+B5</f>
        <v>2123</v>
      </c>
    </row>
    <row r="52" spans="1:2" s="41" customFormat="1" ht="19.5" customHeight="1">
      <c r="A52" s="78" t="s">
        <v>1058</v>
      </c>
      <c r="B52" s="77"/>
    </row>
    <row r="53" spans="1:2" s="41" customFormat="1" ht="19.5" customHeight="1">
      <c r="A53" s="79" t="s">
        <v>1242</v>
      </c>
      <c r="B53" s="77"/>
    </row>
    <row r="54" spans="1:2" s="41" customFormat="1" ht="19.5" customHeight="1">
      <c r="A54" s="79" t="s">
        <v>1243</v>
      </c>
      <c r="B54" s="77"/>
    </row>
    <row r="55" spans="1:2" s="41" customFormat="1" ht="19.5" customHeight="1">
      <c r="A55" s="79" t="s">
        <v>1244</v>
      </c>
      <c r="B55" s="77"/>
    </row>
    <row r="56" spans="1:2" s="41" customFormat="1" ht="19.5" customHeight="1">
      <c r="A56" s="79" t="s">
        <v>1245</v>
      </c>
      <c r="B56" s="77">
        <v>2000</v>
      </c>
    </row>
    <row r="57" spans="1:2" ht="19.5" customHeight="1">
      <c r="A57" s="79" t="s">
        <v>1246</v>
      </c>
      <c r="B57" s="77">
        <v>14781</v>
      </c>
    </row>
    <row r="58" spans="1:2" ht="19.5" customHeight="1">
      <c r="A58" s="63" t="s">
        <v>1247</v>
      </c>
      <c r="B58" s="77"/>
    </row>
    <row r="59" spans="1:2" ht="19.5" customHeight="1">
      <c r="A59" s="63" t="s">
        <v>1248</v>
      </c>
      <c r="B59" s="77"/>
    </row>
    <row r="60" spans="1:2" ht="19.5" customHeight="1">
      <c r="A60" s="63"/>
      <c r="B60" s="77"/>
    </row>
    <row r="61" spans="1:2" ht="19.5" customHeight="1">
      <c r="A61" s="46" t="s">
        <v>1249</v>
      </c>
      <c r="B61" s="80">
        <f>B51+B56+B57</f>
        <v>18904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1">
    <mergeCell ref="A2:B2"/>
  </mergeCells>
  <printOptions horizontalCentered="1"/>
  <pageMargins left="0.47" right="0.47" top="0.98" bottom="0.87" header="0.11999999999999998" footer="0.11999999999999998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4"/>
  <sheetViews>
    <sheetView showGridLines="0" showZeros="0" zoomScalePageLayoutView="0" workbookViewId="0" topLeftCell="A13">
      <selection activeCell="A2" sqref="A2:B2"/>
    </sheetView>
  </sheetViews>
  <sheetFormatPr defaultColWidth="9.00390625" defaultRowHeight="14.25"/>
  <cols>
    <col min="1" max="1" width="60.625" style="43" customWidth="1"/>
    <col min="2" max="2" width="16.875" style="44" customWidth="1"/>
    <col min="3" max="16384" width="9.00390625" style="43" customWidth="1"/>
  </cols>
  <sheetData>
    <row r="1" ht="14.25">
      <c r="A1" s="64"/>
    </row>
    <row r="2" spans="1:2" ht="18" customHeight="1">
      <c r="A2" s="220" t="s">
        <v>1250</v>
      </c>
      <c r="B2" s="220"/>
    </row>
    <row r="3" spans="1:2" ht="18" customHeight="1">
      <c r="A3" s="64"/>
      <c r="B3" s="45" t="s">
        <v>1</v>
      </c>
    </row>
    <row r="4" spans="1:2" s="41" customFormat="1" ht="18" customHeight="1">
      <c r="A4" s="46" t="s">
        <v>33</v>
      </c>
      <c r="B4" s="47" t="s">
        <v>1026</v>
      </c>
    </row>
    <row r="5" spans="1:2" s="41" customFormat="1" ht="18" customHeight="1">
      <c r="A5" s="48" t="s">
        <v>1166</v>
      </c>
      <c r="B5" s="51"/>
    </row>
    <row r="6" spans="1:2" s="41" customFormat="1" ht="18" customHeight="1">
      <c r="A6" s="48" t="s">
        <v>1167</v>
      </c>
      <c r="B6" s="51"/>
    </row>
    <row r="7" spans="1:2" s="41" customFormat="1" ht="18" customHeight="1">
      <c r="A7" s="48" t="s">
        <v>1168</v>
      </c>
      <c r="B7" s="51"/>
    </row>
    <row r="8" spans="1:2" s="41" customFormat="1" ht="18" customHeight="1">
      <c r="A8" s="65" t="s">
        <v>1251</v>
      </c>
      <c r="B8" s="51"/>
    </row>
    <row r="9" spans="1:2" s="41" customFormat="1" ht="18" customHeight="1">
      <c r="A9" s="48" t="s">
        <v>1252</v>
      </c>
      <c r="B9" s="51"/>
    </row>
    <row r="10" spans="1:2" s="41" customFormat="1" ht="18" customHeight="1">
      <c r="A10" s="48" t="s">
        <v>1253</v>
      </c>
      <c r="B10" s="51"/>
    </row>
    <row r="11" spans="1:2" s="41" customFormat="1" ht="18" customHeight="1">
      <c r="A11" s="48" t="s">
        <v>1254</v>
      </c>
      <c r="B11" s="51"/>
    </row>
    <row r="12" spans="1:2" s="41" customFormat="1" ht="18" customHeight="1">
      <c r="A12" s="48" t="s">
        <v>1255</v>
      </c>
      <c r="B12" s="51"/>
    </row>
    <row r="13" spans="1:2" s="41" customFormat="1" ht="18" customHeight="1">
      <c r="A13" s="48" t="s">
        <v>1256</v>
      </c>
      <c r="B13" s="51"/>
    </row>
    <row r="14" spans="1:2" s="41" customFormat="1" ht="18" customHeight="1">
      <c r="A14" s="48" t="s">
        <v>1257</v>
      </c>
      <c r="B14" s="51"/>
    </row>
    <row r="15" spans="1:2" s="41" customFormat="1" ht="18" customHeight="1">
      <c r="A15" s="48" t="s">
        <v>1258</v>
      </c>
      <c r="B15" s="51"/>
    </row>
    <row r="16" spans="1:2" s="41" customFormat="1" ht="18" customHeight="1">
      <c r="A16" s="48" t="s">
        <v>1259</v>
      </c>
      <c r="B16" s="51"/>
    </row>
    <row r="17" spans="1:2" s="41" customFormat="1" ht="18" customHeight="1">
      <c r="A17" s="48" t="s">
        <v>1260</v>
      </c>
      <c r="B17" s="51"/>
    </row>
    <row r="18" spans="1:2" s="41" customFormat="1" ht="18" customHeight="1">
      <c r="A18" s="48" t="s">
        <v>1261</v>
      </c>
      <c r="B18" s="51"/>
    </row>
    <row r="19" spans="1:2" s="41" customFormat="1" ht="18" customHeight="1">
      <c r="A19" s="48" t="s">
        <v>1262</v>
      </c>
      <c r="B19" s="51"/>
    </row>
    <row r="20" spans="1:2" s="41" customFormat="1" ht="18" customHeight="1">
      <c r="A20" s="66" t="s">
        <v>1263</v>
      </c>
      <c r="B20" s="54"/>
    </row>
    <row r="21" spans="1:2" s="41" customFormat="1" ht="18" customHeight="1">
      <c r="A21" s="66" t="s">
        <v>1264</v>
      </c>
      <c r="B21" s="54"/>
    </row>
    <row r="22" spans="1:2" s="41" customFormat="1" ht="18" customHeight="1">
      <c r="A22" s="67"/>
      <c r="B22" s="54"/>
    </row>
    <row r="23" spans="1:2" ht="14.25">
      <c r="A23" s="61" t="s">
        <v>31</v>
      </c>
      <c r="B23" s="56">
        <f>SUM(B5:B21)</f>
        <v>0</v>
      </c>
    </row>
    <row r="24" spans="1:2" ht="14.25">
      <c r="A24" s="62" t="s">
        <v>1186</v>
      </c>
      <c r="B24" s="56">
        <f>B25+B28+B29+B31+B32</f>
        <v>14781</v>
      </c>
    </row>
    <row r="25" spans="1:2" ht="14.25">
      <c r="A25" s="54" t="s">
        <v>1187</v>
      </c>
      <c r="B25" s="56">
        <f>SUM(B26:B27)</f>
        <v>0</v>
      </c>
    </row>
    <row r="26" spans="1:2" ht="14.25">
      <c r="A26" s="54" t="s">
        <v>1188</v>
      </c>
      <c r="B26" s="55"/>
    </row>
    <row r="27" spans="1:2" ht="14.25">
      <c r="A27" s="54" t="s">
        <v>1189</v>
      </c>
      <c r="B27" s="55"/>
    </row>
    <row r="28" spans="1:2" ht="14.25">
      <c r="A28" s="54" t="s">
        <v>1190</v>
      </c>
      <c r="B28" s="55">
        <v>14781</v>
      </c>
    </row>
    <row r="29" spans="1:2" ht="14.25">
      <c r="A29" s="54" t="s">
        <v>1191</v>
      </c>
      <c r="B29" s="55"/>
    </row>
    <row r="30" spans="1:2" ht="14.25">
      <c r="A30" s="54" t="s">
        <v>1192</v>
      </c>
      <c r="B30" s="55"/>
    </row>
    <row r="31" spans="1:2" ht="14.25">
      <c r="A31" s="63" t="s">
        <v>1193</v>
      </c>
      <c r="B31" s="55"/>
    </row>
    <row r="32" spans="1:2" ht="14.25">
      <c r="A32" s="63" t="s">
        <v>1194</v>
      </c>
      <c r="B32" s="55"/>
    </row>
    <row r="33" spans="1:2" ht="14.25">
      <c r="A33" s="63"/>
      <c r="B33" s="55"/>
    </row>
    <row r="34" spans="1:2" ht="14.25">
      <c r="A34" s="61" t="s">
        <v>1195</v>
      </c>
      <c r="B34" s="56">
        <f>B23+B24</f>
        <v>14781</v>
      </c>
    </row>
  </sheetData>
  <sheetProtection/>
  <mergeCells count="1">
    <mergeCell ref="A2:B2"/>
  </mergeCells>
  <printOptions horizontalCentered="1"/>
  <pageMargins left="0.47" right="0.47" top="0.98" bottom="0.87" header="0.11999999999999998" footer="0.11999999999999998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72"/>
  <sheetViews>
    <sheetView showGridLines="0" showZeros="0" zoomScalePageLayoutView="0" workbookViewId="0" topLeftCell="A1">
      <pane ySplit="4" topLeftCell="A59" activePane="bottomLeft" state="frozen"/>
      <selection pane="topLeft" activeCell="A1" sqref="A1"/>
      <selection pane="bottomLeft" activeCell="A2" sqref="A2:B2"/>
    </sheetView>
  </sheetViews>
  <sheetFormatPr defaultColWidth="9.00390625" defaultRowHeight="14.25"/>
  <cols>
    <col min="1" max="1" width="59.25390625" style="43" customWidth="1"/>
    <col min="2" max="2" width="22.75390625" style="44" customWidth="1"/>
    <col min="3" max="16384" width="9.00390625" style="43" customWidth="1"/>
  </cols>
  <sheetData>
    <row r="2" spans="1:2" ht="18" customHeight="1">
      <c r="A2" s="220" t="s">
        <v>1265</v>
      </c>
      <c r="B2" s="220"/>
    </row>
    <row r="3" ht="18" customHeight="1">
      <c r="B3" s="45" t="s">
        <v>1</v>
      </c>
    </row>
    <row r="4" spans="1:2" s="41" customFormat="1" ht="15.75" customHeight="1">
      <c r="A4" s="46" t="s">
        <v>33</v>
      </c>
      <c r="B4" s="47" t="s">
        <v>1026</v>
      </c>
    </row>
    <row r="5" spans="1:2" s="41" customFormat="1" ht="15.75" customHeight="1">
      <c r="A5" s="48" t="s">
        <v>1266</v>
      </c>
      <c r="B5" s="49">
        <f>SUM(B6:B8)</f>
        <v>52</v>
      </c>
    </row>
    <row r="6" spans="1:2" s="41" customFormat="1" ht="15.75" customHeight="1">
      <c r="A6" s="50" t="s">
        <v>1267</v>
      </c>
      <c r="B6" s="51">
        <v>50</v>
      </c>
    </row>
    <row r="7" spans="1:2" s="41" customFormat="1" ht="15.75" customHeight="1">
      <c r="A7" s="50" t="s">
        <v>1268</v>
      </c>
      <c r="B7" s="51">
        <v>2</v>
      </c>
    </row>
    <row r="8" spans="1:2" s="41" customFormat="1" ht="15.75" customHeight="1">
      <c r="A8" s="50" t="s">
        <v>1199</v>
      </c>
      <c r="B8" s="51"/>
    </row>
    <row r="9" spans="1:2" s="41" customFormat="1" ht="15.75" customHeight="1">
      <c r="A9" s="48" t="s">
        <v>1200</v>
      </c>
      <c r="B9" s="52">
        <f>SUM(B10:B12)</f>
        <v>0</v>
      </c>
    </row>
    <row r="10" spans="1:2" s="41" customFormat="1" ht="15.75" customHeight="1">
      <c r="A10" s="50" t="s">
        <v>1201</v>
      </c>
      <c r="B10" s="51"/>
    </row>
    <row r="11" spans="1:2" s="41" customFormat="1" ht="15.75" customHeight="1">
      <c r="A11" s="50" t="s">
        <v>1202</v>
      </c>
      <c r="B11" s="51"/>
    </row>
    <row r="12" spans="1:2" s="41" customFormat="1" ht="15.75" customHeight="1">
      <c r="A12" s="50" t="s">
        <v>1203</v>
      </c>
      <c r="B12" s="51"/>
    </row>
    <row r="13" spans="1:2" s="41" customFormat="1" ht="15.75" customHeight="1">
      <c r="A13" s="48" t="s">
        <v>1204</v>
      </c>
      <c r="B13" s="52">
        <f>SUM(B14:B15)</f>
        <v>0</v>
      </c>
    </row>
    <row r="14" spans="1:2" s="41" customFormat="1" ht="15.75" customHeight="1">
      <c r="A14" s="48" t="s">
        <v>1205</v>
      </c>
      <c r="B14" s="51"/>
    </row>
    <row r="15" spans="1:2" s="41" customFormat="1" ht="15.75" customHeight="1">
      <c r="A15" s="48" t="s">
        <v>1206</v>
      </c>
      <c r="B15" s="51"/>
    </row>
    <row r="16" spans="1:2" s="41" customFormat="1" ht="15.75" customHeight="1">
      <c r="A16" s="48" t="s">
        <v>1207</v>
      </c>
      <c r="B16" s="52">
        <f>SUM(B17:B26)</f>
        <v>14700</v>
      </c>
    </row>
    <row r="17" spans="1:2" s="41" customFormat="1" ht="15.75" customHeight="1">
      <c r="A17" s="53" t="s">
        <v>1269</v>
      </c>
      <c r="B17" s="51">
        <v>14700</v>
      </c>
    </row>
    <row r="18" spans="1:2" s="41" customFormat="1" ht="15.75" customHeight="1">
      <c r="A18" s="53" t="s">
        <v>1270</v>
      </c>
      <c r="B18" s="51"/>
    </row>
    <row r="19" spans="1:2" s="41" customFormat="1" ht="15.75" customHeight="1">
      <c r="A19" s="48" t="s">
        <v>1271</v>
      </c>
      <c r="B19" s="51"/>
    </row>
    <row r="20" spans="1:2" s="41" customFormat="1" ht="15.75" customHeight="1">
      <c r="A20" s="48" t="s">
        <v>1211</v>
      </c>
      <c r="B20" s="51"/>
    </row>
    <row r="21" spans="1:2" s="41" customFormat="1" ht="15.75" customHeight="1">
      <c r="A21" s="53" t="s">
        <v>1272</v>
      </c>
      <c r="B21" s="51"/>
    </row>
    <row r="22" spans="1:2" s="41" customFormat="1" ht="15.75" customHeight="1">
      <c r="A22" s="48" t="s">
        <v>1213</v>
      </c>
      <c r="B22" s="54"/>
    </row>
    <row r="23" spans="1:2" s="41" customFormat="1" ht="15.75" customHeight="1">
      <c r="A23" s="48" t="s">
        <v>1214</v>
      </c>
      <c r="B23" s="54"/>
    </row>
    <row r="24" spans="1:2" s="41" customFormat="1" ht="15.75" customHeight="1">
      <c r="A24" s="48" t="s">
        <v>1215</v>
      </c>
      <c r="B24" s="55"/>
    </row>
    <row r="25" spans="1:2" s="41" customFormat="1" ht="15.75" customHeight="1">
      <c r="A25" s="48" t="s">
        <v>1216</v>
      </c>
      <c r="B25" s="55"/>
    </row>
    <row r="26" spans="1:2" s="41" customFormat="1" ht="15.75" customHeight="1">
      <c r="A26" s="53" t="s">
        <v>1273</v>
      </c>
      <c r="B26" s="55"/>
    </row>
    <row r="27" spans="1:2" s="41" customFormat="1" ht="15.75" customHeight="1">
      <c r="A27" s="48" t="s">
        <v>1217</v>
      </c>
      <c r="B27" s="56">
        <f>SUM(B28:B32)</f>
        <v>0</v>
      </c>
    </row>
    <row r="28" spans="1:2" s="41" customFormat="1" ht="15.75" customHeight="1">
      <c r="A28" s="48" t="s">
        <v>1218</v>
      </c>
      <c r="B28" s="55"/>
    </row>
    <row r="29" spans="1:2" s="41" customFormat="1" ht="15.75" customHeight="1">
      <c r="A29" s="57" t="s">
        <v>1219</v>
      </c>
      <c r="B29" s="55"/>
    </row>
    <row r="30" spans="1:2" s="41" customFormat="1" ht="15.75" customHeight="1">
      <c r="A30" s="57" t="s">
        <v>1220</v>
      </c>
      <c r="B30" s="55"/>
    </row>
    <row r="31" spans="1:2" s="41" customFormat="1" ht="15.75" customHeight="1">
      <c r="A31" s="58" t="s">
        <v>1221</v>
      </c>
      <c r="B31" s="55"/>
    </row>
    <row r="32" spans="1:2" s="41" customFormat="1" ht="15.75" customHeight="1">
      <c r="A32" s="58" t="s">
        <v>1222</v>
      </c>
      <c r="B32" s="55"/>
    </row>
    <row r="33" spans="1:2" s="41" customFormat="1" ht="15.75" customHeight="1">
      <c r="A33" s="59" t="s">
        <v>1223</v>
      </c>
      <c r="B33" s="56">
        <f>SUM(B34:B43)</f>
        <v>0</v>
      </c>
    </row>
    <row r="34" spans="1:2" s="41" customFormat="1" ht="15.75" customHeight="1">
      <c r="A34" s="57" t="s">
        <v>1224</v>
      </c>
      <c r="B34" s="55"/>
    </row>
    <row r="35" spans="1:2" s="41" customFormat="1" ht="15.75" customHeight="1">
      <c r="A35" s="57" t="s">
        <v>1225</v>
      </c>
      <c r="B35" s="55"/>
    </row>
    <row r="36" spans="1:2" s="42" customFormat="1" ht="15.75" customHeight="1">
      <c r="A36" s="57" t="s">
        <v>1226</v>
      </c>
      <c r="B36" s="55"/>
    </row>
    <row r="37" spans="1:2" s="41" customFormat="1" ht="15.75" customHeight="1">
      <c r="A37" s="57" t="s">
        <v>1227</v>
      </c>
      <c r="B37" s="55"/>
    </row>
    <row r="38" spans="1:2" s="41" customFormat="1" ht="15.75" customHeight="1">
      <c r="A38" s="57" t="s">
        <v>1228</v>
      </c>
      <c r="B38" s="55"/>
    </row>
    <row r="39" spans="1:2" s="41" customFormat="1" ht="15.75" customHeight="1">
      <c r="A39" s="57" t="s">
        <v>1229</v>
      </c>
      <c r="B39" s="55"/>
    </row>
    <row r="40" spans="1:2" s="41" customFormat="1" ht="15.75" customHeight="1">
      <c r="A40" s="57" t="s">
        <v>1230</v>
      </c>
      <c r="B40" s="55"/>
    </row>
    <row r="41" spans="1:2" s="41" customFormat="1" ht="15.75" customHeight="1">
      <c r="A41" s="57" t="s">
        <v>1231</v>
      </c>
      <c r="B41" s="55"/>
    </row>
    <row r="42" spans="1:2" s="41" customFormat="1" ht="15.75" customHeight="1">
      <c r="A42" s="57" t="s">
        <v>1232</v>
      </c>
      <c r="B42" s="55"/>
    </row>
    <row r="43" spans="1:2" s="41" customFormat="1" ht="15.75" customHeight="1">
      <c r="A43" s="57" t="s">
        <v>1233</v>
      </c>
      <c r="B43" s="55"/>
    </row>
    <row r="44" spans="1:2" s="41" customFormat="1" ht="15.75" customHeight="1">
      <c r="A44" s="60" t="s">
        <v>1274</v>
      </c>
      <c r="B44" s="56">
        <f>B45</f>
        <v>0</v>
      </c>
    </row>
    <row r="45" spans="1:2" s="41" customFormat="1" ht="15.75" customHeight="1">
      <c r="A45" s="57" t="s">
        <v>1235</v>
      </c>
      <c r="B45" s="55"/>
    </row>
    <row r="46" spans="1:2" s="41" customFormat="1" ht="15.75" customHeight="1">
      <c r="A46" s="59" t="s">
        <v>1275</v>
      </c>
      <c r="B46" s="56">
        <f>SUM(B47:B49)</f>
        <v>29</v>
      </c>
    </row>
    <row r="47" spans="1:2" s="41" customFormat="1" ht="15.75" customHeight="1">
      <c r="A47" s="57" t="s">
        <v>1237</v>
      </c>
      <c r="B47" s="55"/>
    </row>
    <row r="48" spans="1:2" s="41" customFormat="1" ht="15.75" customHeight="1">
      <c r="A48" s="57" t="s">
        <v>1238</v>
      </c>
      <c r="B48" s="55"/>
    </row>
    <row r="49" spans="1:2" s="41" customFormat="1" ht="15.75" customHeight="1">
      <c r="A49" s="57" t="s">
        <v>1239</v>
      </c>
      <c r="B49" s="55">
        <v>29</v>
      </c>
    </row>
    <row r="50" spans="1:2" s="41" customFormat="1" ht="15.75" customHeight="1">
      <c r="A50" s="59" t="s">
        <v>1276</v>
      </c>
      <c r="B50" s="55"/>
    </row>
    <row r="51" spans="1:2" ht="14.25">
      <c r="A51" s="59" t="s">
        <v>1277</v>
      </c>
      <c r="B51" s="55"/>
    </row>
    <row r="52" spans="1:2" ht="14.25">
      <c r="A52" s="59"/>
      <c r="B52" s="55"/>
    </row>
    <row r="53" spans="1:2" ht="14.25">
      <c r="A53" s="59"/>
      <c r="B53" s="55"/>
    </row>
    <row r="54" spans="1:2" ht="14.25">
      <c r="A54" s="59"/>
      <c r="B54" s="55"/>
    </row>
    <row r="55" spans="1:2" ht="14.25">
      <c r="A55" s="59"/>
      <c r="B55" s="55"/>
    </row>
    <row r="56" spans="1:2" ht="14.25">
      <c r="A56" s="59"/>
      <c r="B56" s="55"/>
    </row>
    <row r="57" spans="1:2" ht="14.25">
      <c r="A57" s="59"/>
      <c r="B57" s="55"/>
    </row>
    <row r="58" spans="1:2" ht="14.25">
      <c r="A58" s="59"/>
      <c r="B58" s="55"/>
    </row>
    <row r="59" spans="1:2" ht="14.25">
      <c r="A59" s="59"/>
      <c r="B59" s="55"/>
    </row>
    <row r="60" spans="1:2" ht="14.25">
      <c r="A60" s="61"/>
      <c r="B60" s="55"/>
    </row>
    <row r="61" spans="1:2" ht="14.25">
      <c r="A61" s="61" t="s">
        <v>1024</v>
      </c>
      <c r="B61" s="56">
        <f>B5+B9+B13+B16+B27+B33+B44+B46+B50+B51</f>
        <v>14781</v>
      </c>
    </row>
    <row r="62" spans="1:2" ht="14.25">
      <c r="A62" s="62" t="s">
        <v>1058</v>
      </c>
      <c r="B62" s="56">
        <f>B63+B66+B67+B68+B69</f>
        <v>0</v>
      </c>
    </row>
    <row r="63" spans="1:2" ht="14.25">
      <c r="A63" s="54" t="s">
        <v>1242</v>
      </c>
      <c r="B63" s="56">
        <f>SUM(B64:B65)</f>
        <v>0</v>
      </c>
    </row>
    <row r="64" spans="1:2" ht="14.25">
      <c r="A64" s="54" t="s">
        <v>1243</v>
      </c>
      <c r="B64" s="55"/>
    </row>
    <row r="65" spans="1:2" ht="14.25">
      <c r="A65" s="54" t="s">
        <v>1244</v>
      </c>
      <c r="B65" s="55"/>
    </row>
    <row r="66" spans="1:2" ht="14.25">
      <c r="A66" s="54" t="s">
        <v>1245</v>
      </c>
      <c r="B66" s="55"/>
    </row>
    <row r="67" spans="1:2" ht="14.25">
      <c r="A67" s="54" t="s">
        <v>1246</v>
      </c>
      <c r="B67" s="55"/>
    </row>
    <row r="68" spans="1:2" ht="14.25">
      <c r="A68" s="63" t="s">
        <v>1247</v>
      </c>
      <c r="B68" s="55"/>
    </row>
    <row r="69" spans="1:2" ht="14.25">
      <c r="A69" s="63" t="s">
        <v>1248</v>
      </c>
      <c r="B69" s="55"/>
    </row>
    <row r="70" spans="1:2" ht="14.25">
      <c r="A70" s="63"/>
      <c r="B70" s="55"/>
    </row>
    <row r="71" spans="1:2" ht="14.25">
      <c r="A71" s="63"/>
      <c r="B71" s="55"/>
    </row>
    <row r="72" spans="1:2" ht="14.25">
      <c r="A72" s="61" t="s">
        <v>1249</v>
      </c>
      <c r="B72" s="56">
        <f>B61+B62</f>
        <v>14781</v>
      </c>
    </row>
  </sheetData>
  <sheetProtection/>
  <mergeCells count="1">
    <mergeCell ref="A2:B2"/>
  </mergeCells>
  <printOptions horizontalCentered="1"/>
  <pageMargins left="0.87" right="0.47" top="0.98" bottom="0.67" header="0.11999999999999998" footer="0.11999999999999998"/>
  <pageSetup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3">
      <selection activeCell="A2" sqref="A2:B2"/>
    </sheetView>
  </sheetViews>
  <sheetFormatPr defaultColWidth="8.00390625" defaultRowHeight="14.25"/>
  <cols>
    <col min="1" max="1" width="55.875" style="26" customWidth="1"/>
    <col min="2" max="2" width="28.125" style="26" customWidth="1"/>
    <col min="3" max="16384" width="8.00390625" style="26" customWidth="1"/>
  </cols>
  <sheetData>
    <row r="1" ht="20.25" customHeight="1">
      <c r="A1" s="35"/>
    </row>
    <row r="2" spans="1:2" ht="40.5" customHeight="1">
      <c r="A2" s="228" t="s">
        <v>1278</v>
      </c>
      <c r="B2" s="228"/>
    </row>
    <row r="3" spans="1:2" ht="28.5" customHeight="1">
      <c r="A3" s="35"/>
      <c r="B3" s="27" t="s">
        <v>1</v>
      </c>
    </row>
    <row r="4" spans="1:2" s="25" customFormat="1" ht="24.75" customHeight="1">
      <c r="A4" s="36" t="s">
        <v>1279</v>
      </c>
      <c r="B4" s="36" t="s">
        <v>1280</v>
      </c>
    </row>
    <row r="5" spans="1:2" s="25" customFormat="1" ht="24.75" customHeight="1">
      <c r="A5" s="32" t="s">
        <v>1281</v>
      </c>
      <c r="B5" s="37"/>
    </row>
    <row r="6" spans="1:2" s="25" customFormat="1" ht="24.75" customHeight="1">
      <c r="A6" s="32" t="s">
        <v>1282</v>
      </c>
      <c r="B6" s="37"/>
    </row>
    <row r="7" spans="1:2" s="25" customFormat="1" ht="24.75" customHeight="1">
      <c r="A7" s="32" t="s">
        <v>1283</v>
      </c>
      <c r="B7" s="37"/>
    </row>
    <row r="8" spans="1:2" s="25" customFormat="1" ht="24.75" customHeight="1">
      <c r="A8" s="32" t="s">
        <v>1284</v>
      </c>
      <c r="B8" s="37"/>
    </row>
    <row r="9" spans="1:2" s="25" customFormat="1" ht="24.75" customHeight="1">
      <c r="A9" s="34" t="s">
        <v>1285</v>
      </c>
      <c r="B9" s="37"/>
    </row>
    <row r="10" spans="1:2" s="25" customFormat="1" ht="24.75" customHeight="1">
      <c r="A10" s="38"/>
      <c r="B10" s="37"/>
    </row>
    <row r="11" spans="1:2" s="25" customFormat="1" ht="24.75" customHeight="1">
      <c r="A11" s="33" t="s">
        <v>1286</v>
      </c>
      <c r="B11" s="37"/>
    </row>
    <row r="12" spans="1:2" s="25" customFormat="1" ht="24.75" customHeight="1">
      <c r="A12" s="34" t="s">
        <v>1287</v>
      </c>
      <c r="B12" s="37"/>
    </row>
    <row r="13" spans="1:2" s="25" customFormat="1" ht="24.75" customHeight="1">
      <c r="A13" s="34" t="s">
        <v>1288</v>
      </c>
      <c r="B13" s="37"/>
    </row>
    <row r="14" spans="1:2" s="25" customFormat="1" ht="24.75" customHeight="1">
      <c r="A14" s="39"/>
      <c r="B14" s="37"/>
    </row>
    <row r="15" spans="1:2" s="25" customFormat="1" ht="24.75" customHeight="1">
      <c r="A15" s="39"/>
      <c r="B15" s="37"/>
    </row>
    <row r="16" spans="1:2" s="25" customFormat="1" ht="24.75" customHeight="1">
      <c r="A16" s="33" t="s">
        <v>1289</v>
      </c>
      <c r="B16" s="40"/>
    </row>
    <row r="17" s="25" customFormat="1" ht="13.5" hidden="1">
      <c r="B17" s="25" t="e">
        <f>#REF!-B5</f>
        <v>#REF!</v>
      </c>
    </row>
    <row r="18" s="25" customFormat="1" ht="13.5"/>
  </sheetData>
  <sheetProtection/>
  <mergeCells count="1">
    <mergeCell ref="A2:B2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2" sqref="A2:B2"/>
    </sheetView>
  </sheetViews>
  <sheetFormatPr defaultColWidth="8.00390625" defaultRowHeight="14.25"/>
  <cols>
    <col min="1" max="1" width="57.125" style="26" customWidth="1"/>
    <col min="2" max="2" width="27.125" style="26" customWidth="1"/>
    <col min="3" max="16384" width="8.00390625" style="26" customWidth="1"/>
  </cols>
  <sheetData>
    <row r="1" ht="20.25" customHeight="1"/>
    <row r="2" spans="1:2" ht="40.5" customHeight="1">
      <c r="A2" s="228" t="s">
        <v>1290</v>
      </c>
      <c r="B2" s="228"/>
    </row>
    <row r="3" ht="24" customHeight="1">
      <c r="B3" s="27" t="s">
        <v>1</v>
      </c>
    </row>
    <row r="4" spans="1:2" s="25" customFormat="1" ht="20.25" customHeight="1">
      <c r="A4" s="28" t="s">
        <v>1291</v>
      </c>
      <c r="B4" s="29" t="s">
        <v>1280</v>
      </c>
    </row>
    <row r="5" spans="1:2" s="25" customFormat="1" ht="20.25" customHeight="1">
      <c r="A5" s="30" t="s">
        <v>1292</v>
      </c>
      <c r="B5" s="31"/>
    </row>
    <row r="6" spans="1:2" s="25" customFormat="1" ht="20.25" customHeight="1">
      <c r="A6" s="32" t="s">
        <v>1293</v>
      </c>
      <c r="B6" s="31"/>
    </row>
    <row r="7" spans="1:2" s="25" customFormat="1" ht="20.25" customHeight="1">
      <c r="A7" s="32" t="s">
        <v>1294</v>
      </c>
      <c r="B7" s="31"/>
    </row>
    <row r="8" spans="1:2" s="25" customFormat="1" ht="20.25" customHeight="1">
      <c r="A8" s="32" t="s">
        <v>1295</v>
      </c>
      <c r="B8" s="31"/>
    </row>
    <row r="9" spans="1:2" s="25" customFormat="1" ht="20.25" customHeight="1">
      <c r="A9" s="32" t="s">
        <v>1296</v>
      </c>
      <c r="B9" s="31"/>
    </row>
    <row r="10" spans="1:2" s="25" customFormat="1" ht="20.25" customHeight="1">
      <c r="A10" s="32"/>
      <c r="B10" s="31"/>
    </row>
    <row r="11" spans="1:2" s="25" customFormat="1" ht="20.25" customHeight="1">
      <c r="A11" s="33" t="s">
        <v>1297</v>
      </c>
      <c r="B11" s="31"/>
    </row>
    <row r="12" spans="1:2" s="25" customFormat="1" ht="20.25" customHeight="1">
      <c r="A12" s="34" t="s">
        <v>1298</v>
      </c>
      <c r="B12" s="31"/>
    </row>
    <row r="13" spans="1:2" s="25" customFormat="1" ht="20.25" customHeight="1">
      <c r="A13" s="34" t="s">
        <v>1299</v>
      </c>
      <c r="B13" s="31"/>
    </row>
    <row r="14" spans="1:2" s="25" customFormat="1" ht="20.25" customHeight="1">
      <c r="A14" s="32" t="s">
        <v>1300</v>
      </c>
      <c r="B14" s="31"/>
    </row>
    <row r="15" spans="1:2" s="25" customFormat="1" ht="20.25" customHeight="1">
      <c r="A15" s="32" t="s">
        <v>1301</v>
      </c>
      <c r="B15" s="31"/>
    </row>
    <row r="16" spans="1:2" s="25" customFormat="1" ht="20.25" customHeight="1">
      <c r="A16" s="33" t="s">
        <v>1302</v>
      </c>
      <c r="B16" s="31"/>
    </row>
  </sheetData>
  <sheetProtection/>
  <mergeCells count="1">
    <mergeCell ref="A2:B2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9" sqref="C9"/>
    </sheetView>
  </sheetViews>
  <sheetFormatPr defaultColWidth="8.875" defaultRowHeight="14.25"/>
  <cols>
    <col min="1" max="1" width="55.375" style="7" customWidth="1"/>
    <col min="2" max="2" width="15.125" style="19" customWidth="1"/>
    <col min="3" max="3" width="19.625" style="7" customWidth="1"/>
    <col min="4" max="12" width="17.375" style="7" customWidth="1"/>
    <col min="13" max="16384" width="8.875" style="7" customWidth="1"/>
  </cols>
  <sheetData>
    <row r="1" spans="1:9" ht="39.75" customHeight="1">
      <c r="A1" s="229" t="s">
        <v>1303</v>
      </c>
      <c r="B1" s="229"/>
      <c r="C1" s="229"/>
      <c r="D1" s="229"/>
      <c r="E1" s="229"/>
      <c r="F1" s="229"/>
      <c r="G1" s="229"/>
      <c r="H1" s="229"/>
      <c r="I1" s="229"/>
    </row>
    <row r="2" spans="1:9" ht="18.75" customHeight="1">
      <c r="A2" s="9"/>
      <c r="I2" s="21" t="s">
        <v>1</v>
      </c>
    </row>
    <row r="3" spans="1:9" s="22" customFormat="1" ht="37.5" customHeight="1">
      <c r="A3" s="10" t="s">
        <v>1304</v>
      </c>
      <c r="B3" s="11" t="s">
        <v>1151</v>
      </c>
      <c r="C3" s="12" t="s">
        <v>1305</v>
      </c>
      <c r="D3" s="12" t="s">
        <v>1306</v>
      </c>
      <c r="E3" s="13" t="s">
        <v>1307</v>
      </c>
      <c r="F3" s="14" t="s">
        <v>1308</v>
      </c>
      <c r="G3" s="14" t="s">
        <v>1309</v>
      </c>
      <c r="H3" s="14" t="s">
        <v>1310</v>
      </c>
      <c r="I3" s="11" t="s">
        <v>1311</v>
      </c>
    </row>
    <row r="4" spans="1:9" ht="22.5" customHeight="1">
      <c r="A4" s="23" t="s">
        <v>1312</v>
      </c>
      <c r="B4" s="16">
        <f>C4+D4+E4+F4+G4+H4+I4</f>
        <v>82807.13</v>
      </c>
      <c r="C4" s="24">
        <v>38505.55</v>
      </c>
      <c r="D4" s="24">
        <v>1277.9</v>
      </c>
      <c r="E4" s="16">
        <v>17127.18</v>
      </c>
      <c r="F4" s="16">
        <v>11442.02</v>
      </c>
      <c r="G4" s="16">
        <v>14156.16</v>
      </c>
      <c r="H4" s="16">
        <v>149.42</v>
      </c>
      <c r="I4" s="18">
        <v>148.9</v>
      </c>
    </row>
    <row r="5" spans="1:9" ht="22.5" customHeight="1">
      <c r="A5" s="15" t="s">
        <v>1313</v>
      </c>
      <c r="B5" s="16">
        <f>C5+D5+E5+F5+G5+H5+I5</f>
        <v>25753.18</v>
      </c>
      <c r="C5" s="16">
        <v>9441.64</v>
      </c>
      <c r="D5" s="16">
        <v>432.9</v>
      </c>
      <c r="E5" s="16">
        <v>7382.18</v>
      </c>
      <c r="F5" s="16">
        <v>3516.32</v>
      </c>
      <c r="G5" s="16">
        <v>4718.22</v>
      </c>
      <c r="H5" s="16">
        <v>117.42</v>
      </c>
      <c r="I5" s="18">
        <v>144.5</v>
      </c>
    </row>
    <row r="6" spans="1:9" ht="22.5" customHeight="1">
      <c r="A6" s="15" t="s">
        <v>1314</v>
      </c>
      <c r="B6" s="16">
        <f>C6+D6+E6+F6+G6+H6+I6</f>
        <v>740.9</v>
      </c>
      <c r="C6" s="16">
        <v>400</v>
      </c>
      <c r="D6" s="16">
        <v>71.5</v>
      </c>
      <c r="E6" s="16">
        <v>45</v>
      </c>
      <c r="F6" s="16">
        <v>18</v>
      </c>
      <c r="G6" s="16">
        <v>170</v>
      </c>
      <c r="H6" s="16">
        <v>32</v>
      </c>
      <c r="I6" s="18">
        <v>4.4</v>
      </c>
    </row>
    <row r="7" spans="1:9" ht="22.5" customHeight="1">
      <c r="A7" s="20" t="s">
        <v>1315</v>
      </c>
      <c r="B7" s="16">
        <f>C7+D7+E7+F7+G7+H7+I7</f>
        <v>54926.810000000005</v>
      </c>
      <c r="C7" s="16">
        <v>27304.91</v>
      </c>
      <c r="D7" s="16">
        <v>748.64</v>
      </c>
      <c r="E7" s="16">
        <v>9700</v>
      </c>
      <c r="F7" s="16">
        <v>7905.32</v>
      </c>
      <c r="G7" s="16">
        <v>9267.94</v>
      </c>
      <c r="H7" s="16">
        <v>0</v>
      </c>
      <c r="I7" s="18">
        <v>0</v>
      </c>
    </row>
    <row r="8" spans="1:9" ht="22.5" customHeight="1">
      <c r="A8" s="20" t="s">
        <v>1316</v>
      </c>
      <c r="B8" s="16">
        <f>C8+D8+E8</f>
        <v>0</v>
      </c>
      <c r="C8" s="16">
        <v>0</v>
      </c>
      <c r="D8" s="16">
        <v>0</v>
      </c>
      <c r="E8" s="16">
        <v>0</v>
      </c>
      <c r="F8" s="16"/>
      <c r="G8" s="16"/>
      <c r="H8" s="16"/>
      <c r="I8" s="16"/>
    </row>
    <row r="9" spans="1:9" ht="22.5" customHeight="1">
      <c r="A9" s="20" t="s">
        <v>1317</v>
      </c>
      <c r="B9" s="16">
        <f>C9+D9+E9+F9+G9+H9+I9</f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22.5" customHeight="1">
      <c r="A10" s="20" t="s">
        <v>1318</v>
      </c>
      <c r="B10" s="16">
        <f>C10+D10+E10+F10+I10</f>
        <v>1386.24</v>
      </c>
      <c r="C10" s="16">
        <v>1359</v>
      </c>
      <c r="D10" s="16">
        <v>24.86</v>
      </c>
      <c r="E10" s="16">
        <v>0</v>
      </c>
      <c r="F10" s="16">
        <v>2.38</v>
      </c>
      <c r="G10" s="16"/>
      <c r="H10" s="16"/>
      <c r="I10" s="16">
        <v>0</v>
      </c>
    </row>
    <row r="11" spans="1:9" ht="22.5" customHeight="1">
      <c r="A11" s="20" t="s">
        <v>1319</v>
      </c>
      <c r="B11" s="16">
        <f>C11</f>
        <v>0</v>
      </c>
      <c r="C11" s="16">
        <v>0</v>
      </c>
      <c r="D11" s="16"/>
      <c r="E11" s="16"/>
      <c r="F11" s="16"/>
      <c r="G11" s="16"/>
      <c r="H11" s="16"/>
      <c r="I11" s="16"/>
    </row>
    <row r="12" spans="1:9" ht="22.5" customHeight="1">
      <c r="A12" s="20" t="s">
        <v>1320</v>
      </c>
      <c r="B12" s="16">
        <f>C12</f>
        <v>0</v>
      </c>
      <c r="C12" s="16">
        <v>0</v>
      </c>
      <c r="D12" s="16"/>
      <c r="E12" s="16"/>
      <c r="F12" s="16"/>
      <c r="G12" s="16"/>
      <c r="H12" s="16"/>
      <c r="I12" s="16"/>
    </row>
  </sheetData>
  <sheetProtection/>
  <mergeCells count="1">
    <mergeCell ref="A1:I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:I1"/>
    </sheetView>
  </sheetViews>
  <sheetFormatPr defaultColWidth="8.875" defaultRowHeight="14.25"/>
  <cols>
    <col min="1" max="1" width="56.875" style="7" customWidth="1"/>
    <col min="2" max="2" width="15.875" style="19" customWidth="1"/>
    <col min="3" max="3" width="16.125" style="7" customWidth="1"/>
    <col min="4" max="4" width="15.25390625" style="7" customWidth="1"/>
    <col min="5" max="5" width="17.00390625" style="7" customWidth="1"/>
    <col min="6" max="6" width="18.375" style="7" customWidth="1"/>
    <col min="7" max="7" width="19.50390625" style="7" customWidth="1"/>
    <col min="8" max="8" width="15.75390625" style="7" customWidth="1"/>
    <col min="9" max="9" width="16.125" style="7" customWidth="1"/>
    <col min="10" max="16384" width="8.875" style="7" customWidth="1"/>
  </cols>
  <sheetData>
    <row r="1" spans="1:9" ht="39.75" customHeight="1">
      <c r="A1" s="229" t="s">
        <v>1321</v>
      </c>
      <c r="B1" s="229"/>
      <c r="C1" s="229"/>
      <c r="D1" s="229"/>
      <c r="E1" s="229"/>
      <c r="F1" s="229"/>
      <c r="G1" s="229"/>
      <c r="H1" s="229"/>
      <c r="I1" s="229"/>
    </row>
    <row r="2" spans="1:9" ht="18.75" customHeight="1">
      <c r="A2" s="9"/>
      <c r="I2" s="21" t="s">
        <v>1</v>
      </c>
    </row>
    <row r="3" spans="1:9" ht="37.5" customHeight="1">
      <c r="A3" s="10" t="s">
        <v>1304</v>
      </c>
      <c r="B3" s="11" t="s">
        <v>1151</v>
      </c>
      <c r="C3" s="12" t="s">
        <v>1305</v>
      </c>
      <c r="D3" s="12" t="s">
        <v>1306</v>
      </c>
      <c r="E3" s="13" t="s">
        <v>1307</v>
      </c>
      <c r="F3" s="14" t="s">
        <v>1308</v>
      </c>
      <c r="G3" s="14" t="s">
        <v>1309</v>
      </c>
      <c r="H3" s="14" t="s">
        <v>1310</v>
      </c>
      <c r="I3" s="11" t="s">
        <v>1311</v>
      </c>
    </row>
    <row r="4" spans="1:9" ht="22.5" customHeight="1">
      <c r="A4" s="15" t="s">
        <v>1322</v>
      </c>
      <c r="B4" s="16">
        <f>C4+D4+E4+F4+G4+H4+I4</f>
        <v>90974.10999999999</v>
      </c>
      <c r="C4" s="16">
        <v>49220.45</v>
      </c>
      <c r="D4" s="16">
        <v>841.4</v>
      </c>
      <c r="E4" s="16">
        <v>17075.41</v>
      </c>
      <c r="F4" s="16">
        <v>12059.7</v>
      </c>
      <c r="G4" s="16">
        <v>11685.57</v>
      </c>
      <c r="H4" s="16">
        <v>23.93</v>
      </c>
      <c r="I4" s="16">
        <v>67.65</v>
      </c>
    </row>
    <row r="5" spans="1:9" ht="22.5" customHeight="1">
      <c r="A5" s="15" t="s">
        <v>1323</v>
      </c>
      <c r="B5" s="16">
        <f>C5+D5+E5+F5+G5+H5+I5</f>
        <v>89563.14999999998</v>
      </c>
      <c r="C5" s="16">
        <v>49090.45</v>
      </c>
      <c r="D5" s="16">
        <v>819.54</v>
      </c>
      <c r="E5" s="16">
        <v>17075.41</v>
      </c>
      <c r="F5" s="16">
        <v>12059.5</v>
      </c>
      <c r="G5" s="16">
        <v>10489.17</v>
      </c>
      <c r="H5" s="16">
        <v>23.93</v>
      </c>
      <c r="I5" s="16">
        <v>5.15</v>
      </c>
    </row>
    <row r="6" spans="1:9" ht="22.5" customHeight="1">
      <c r="A6" s="15" t="s">
        <v>1324</v>
      </c>
      <c r="B6" s="16">
        <f>C6+D6+E6+F6+G6+H6+I6</f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ht="22.5" customHeight="1">
      <c r="A7" s="20" t="s">
        <v>1325</v>
      </c>
      <c r="B7" s="16">
        <f>C7+D7+E7+F7+I7</f>
        <v>152.06</v>
      </c>
      <c r="C7" s="16">
        <v>130</v>
      </c>
      <c r="D7" s="16">
        <v>21.86</v>
      </c>
      <c r="E7" s="16">
        <v>0</v>
      </c>
      <c r="F7" s="16">
        <v>0.2</v>
      </c>
      <c r="G7" s="16"/>
      <c r="H7" s="16"/>
      <c r="I7" s="16">
        <v>0</v>
      </c>
    </row>
    <row r="8" spans="1:9" ht="22.5" customHeight="1">
      <c r="A8" s="20" t="s">
        <v>1326</v>
      </c>
      <c r="B8" s="16">
        <f>C8</f>
        <v>0</v>
      </c>
      <c r="C8" s="16">
        <v>0</v>
      </c>
      <c r="D8" s="16"/>
      <c r="E8" s="16"/>
      <c r="F8" s="16"/>
      <c r="G8" s="16"/>
      <c r="H8" s="16"/>
      <c r="I8" s="16"/>
    </row>
    <row r="9" spans="1:9" ht="22.5" customHeight="1">
      <c r="A9" s="20" t="s">
        <v>1327</v>
      </c>
      <c r="B9" s="16">
        <f>C9</f>
        <v>0</v>
      </c>
      <c r="C9" s="16">
        <v>0</v>
      </c>
      <c r="D9" s="16"/>
      <c r="E9" s="16"/>
      <c r="F9" s="16"/>
      <c r="G9" s="16"/>
      <c r="H9" s="16"/>
      <c r="I9" s="16"/>
    </row>
  </sheetData>
  <sheetProtection/>
  <mergeCells count="1">
    <mergeCell ref="A1:I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4" sqref="C4"/>
    </sheetView>
  </sheetViews>
  <sheetFormatPr defaultColWidth="8.875" defaultRowHeight="14.25"/>
  <cols>
    <col min="1" max="1" width="48.375" style="7" customWidth="1"/>
    <col min="2" max="2" width="16.25390625" style="8" customWidth="1"/>
    <col min="3" max="3" width="21.00390625" style="7" customWidth="1"/>
    <col min="4" max="4" width="19.75390625" style="7" customWidth="1"/>
    <col min="5" max="5" width="15.375" style="7" customWidth="1"/>
    <col min="6" max="6" width="21.125" style="7" customWidth="1"/>
    <col min="7" max="7" width="16.00390625" style="7" customWidth="1"/>
    <col min="8" max="8" width="14.00390625" style="7" customWidth="1"/>
    <col min="9" max="9" width="17.75390625" style="7" customWidth="1"/>
    <col min="10" max="16384" width="8.875" style="7" customWidth="1"/>
  </cols>
  <sheetData>
    <row r="1" spans="1:9" ht="87" customHeight="1">
      <c r="A1" s="229" t="s">
        <v>1328</v>
      </c>
      <c r="B1" s="229"/>
      <c r="C1" s="229"/>
      <c r="D1" s="229"/>
      <c r="E1" s="229"/>
      <c r="F1" s="229"/>
      <c r="G1" s="229"/>
      <c r="H1" s="229"/>
      <c r="I1" s="229"/>
    </row>
    <row r="2" spans="1:9" ht="18.75" customHeight="1">
      <c r="A2" s="9"/>
      <c r="I2" s="9" t="s">
        <v>1</v>
      </c>
    </row>
    <row r="3" spans="1:9" s="6" customFormat="1" ht="51" customHeight="1">
      <c r="A3" s="10" t="s">
        <v>1304</v>
      </c>
      <c r="B3" s="11" t="s">
        <v>1151</v>
      </c>
      <c r="C3" s="12" t="s">
        <v>1305</v>
      </c>
      <c r="D3" s="12" t="s">
        <v>1306</v>
      </c>
      <c r="E3" s="13" t="s">
        <v>1307</v>
      </c>
      <c r="F3" s="14" t="s">
        <v>1308</v>
      </c>
      <c r="G3" s="14" t="s">
        <v>1309</v>
      </c>
      <c r="H3" s="14" t="s">
        <v>1310</v>
      </c>
      <c r="I3" s="11" t="s">
        <v>1311</v>
      </c>
    </row>
    <row r="4" spans="1:9" s="6" customFormat="1" ht="51" customHeight="1">
      <c r="A4" s="15" t="s">
        <v>1329</v>
      </c>
      <c r="B4" s="16">
        <f>C4+D4+E4+F4+G4+H4+I4</f>
        <v>37809.75</v>
      </c>
      <c r="C4" s="16">
        <v>0</v>
      </c>
      <c r="D4" s="16">
        <v>4705.52</v>
      </c>
      <c r="E4" s="16">
        <v>2250.75</v>
      </c>
      <c r="F4" s="16">
        <v>0</v>
      </c>
      <c r="G4" s="16">
        <v>27742.16</v>
      </c>
      <c r="H4" s="16">
        <v>1498.89</v>
      </c>
      <c r="I4" s="18">
        <v>1612.43</v>
      </c>
    </row>
    <row r="5" ht="14.25">
      <c r="B5" s="17"/>
    </row>
    <row r="6" ht="14.25">
      <c r="B6" s="17"/>
    </row>
    <row r="7" ht="14.25">
      <c r="B7" s="17"/>
    </row>
    <row r="8" ht="14.25">
      <c r="B8" s="17"/>
    </row>
    <row r="9" ht="14.25">
      <c r="B9" s="17"/>
    </row>
    <row r="10" ht="14.25">
      <c r="B10" s="17"/>
    </row>
    <row r="11" ht="14.25">
      <c r="B11" s="17"/>
    </row>
    <row r="12" ht="14.25">
      <c r="B12" s="17"/>
    </row>
  </sheetData>
  <sheetProtection/>
  <mergeCells count="1">
    <mergeCell ref="A1:I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15" sqref="E15"/>
    </sheetView>
  </sheetViews>
  <sheetFormatPr defaultColWidth="9.00390625" defaultRowHeight="14.25"/>
  <cols>
    <col min="7" max="7" width="18.625" style="0" customWidth="1"/>
  </cols>
  <sheetData>
    <row r="1" spans="1:7" ht="20.25">
      <c r="A1" s="230" t="s">
        <v>1330</v>
      </c>
      <c r="B1" s="230"/>
      <c r="C1" s="230"/>
      <c r="D1" s="230"/>
      <c r="E1" s="230"/>
      <c r="F1" s="230"/>
      <c r="G1" s="230"/>
    </row>
    <row r="2" spans="1:7" ht="14.25">
      <c r="A2" s="1"/>
      <c r="B2" s="1"/>
      <c r="C2" s="1"/>
      <c r="D2" s="1"/>
      <c r="E2" s="1"/>
      <c r="F2" s="1"/>
      <c r="G2" s="2" t="s">
        <v>1</v>
      </c>
    </row>
    <row r="3" spans="1:7" ht="32.25" customHeight="1">
      <c r="A3" s="232" t="s">
        <v>1331</v>
      </c>
      <c r="B3" s="231" t="s">
        <v>1332</v>
      </c>
      <c r="C3" s="231"/>
      <c r="D3" s="231"/>
      <c r="E3" s="231" t="s">
        <v>1333</v>
      </c>
      <c r="F3" s="231"/>
      <c r="G3" s="231"/>
    </row>
    <row r="4" spans="1:7" ht="36" customHeight="1">
      <c r="A4" s="232"/>
      <c r="B4" s="3" t="s">
        <v>1334</v>
      </c>
      <c r="C4" s="3" t="s">
        <v>1335</v>
      </c>
      <c r="D4" s="3" t="s">
        <v>1336</v>
      </c>
      <c r="E4" s="3" t="s">
        <v>1334</v>
      </c>
      <c r="F4" s="3" t="s">
        <v>1335</v>
      </c>
      <c r="G4" s="3" t="s">
        <v>1336</v>
      </c>
    </row>
    <row r="5" spans="1:7" ht="31.5" customHeight="1">
      <c r="A5" s="3" t="s">
        <v>1337</v>
      </c>
      <c r="B5" s="3">
        <f>C5+D5</f>
        <v>8823</v>
      </c>
      <c r="C5" s="3">
        <v>8823</v>
      </c>
      <c r="D5" s="3"/>
      <c r="E5" s="4">
        <f>F5+G5</f>
        <v>19036</v>
      </c>
      <c r="F5" s="4">
        <v>19036</v>
      </c>
      <c r="G5" s="5"/>
    </row>
  </sheetData>
  <sheetProtection/>
  <mergeCells count="4">
    <mergeCell ref="A1:G1"/>
    <mergeCell ref="B3:D3"/>
    <mergeCell ref="E3:G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B1279"/>
  <sheetViews>
    <sheetView zoomScalePageLayoutView="0" workbookViewId="0" topLeftCell="A1">
      <selection activeCell="B4" sqref="B4"/>
    </sheetView>
  </sheetViews>
  <sheetFormatPr defaultColWidth="9.00390625" defaultRowHeight="19.5" customHeight="1"/>
  <cols>
    <col min="1" max="1" width="50.625" style="0" customWidth="1"/>
    <col min="2" max="2" width="28.00390625" style="207" customWidth="1"/>
  </cols>
  <sheetData>
    <row r="1" ht="16.5" customHeight="1"/>
    <row r="2" spans="1:2" ht="30" customHeight="1">
      <c r="A2" s="219" t="s">
        <v>32</v>
      </c>
      <c r="B2" s="219"/>
    </row>
    <row r="3" ht="16.5" customHeight="1">
      <c r="B3" s="208" t="s">
        <v>1</v>
      </c>
    </row>
    <row r="4" spans="1:2" s="206" customFormat="1" ht="16.5" customHeight="1">
      <c r="A4" s="209" t="s">
        <v>33</v>
      </c>
      <c r="B4" s="210" t="s">
        <v>3</v>
      </c>
    </row>
    <row r="5" spans="1:2" ht="19.5" customHeight="1">
      <c r="A5" s="140" t="s">
        <v>34</v>
      </c>
      <c r="B5" s="141">
        <f>B6+B18+B27+B38+B49+B60+B71+B83+B92+B105+B115+B124+B135+B148+B155+B163+B169+B176+B183+B190+B197+B204+B212+B218+B224+B231+B246</f>
        <v>35625</v>
      </c>
    </row>
    <row r="6" spans="1:2" ht="19.5" customHeight="1">
      <c r="A6" s="142" t="s">
        <v>35</v>
      </c>
      <c r="B6" s="52">
        <f>SUM(B7:B17)</f>
        <v>895</v>
      </c>
    </row>
    <row r="7" spans="1:2" ht="19.5" customHeight="1">
      <c r="A7" s="143" t="s">
        <v>36</v>
      </c>
      <c r="B7" s="51">
        <v>895</v>
      </c>
    </row>
    <row r="8" spans="1:2" ht="19.5" customHeight="1">
      <c r="A8" s="143" t="s">
        <v>37</v>
      </c>
      <c r="B8" s="51">
        <v>0</v>
      </c>
    </row>
    <row r="9" spans="1:2" ht="19.5" customHeight="1">
      <c r="A9" s="144" t="s">
        <v>38</v>
      </c>
      <c r="B9" s="51">
        <v>0</v>
      </c>
    </row>
    <row r="10" spans="1:2" ht="19.5" customHeight="1">
      <c r="A10" s="144" t="s">
        <v>39</v>
      </c>
      <c r="B10" s="51">
        <v>0</v>
      </c>
    </row>
    <row r="11" spans="1:2" ht="19.5" customHeight="1">
      <c r="A11" s="144" t="s">
        <v>40</v>
      </c>
      <c r="B11" s="51">
        <v>0</v>
      </c>
    </row>
    <row r="12" spans="1:2" ht="19.5" customHeight="1">
      <c r="A12" s="51" t="s">
        <v>41</v>
      </c>
      <c r="B12" s="51">
        <v>0</v>
      </c>
    </row>
    <row r="13" spans="1:2" ht="19.5" customHeight="1">
      <c r="A13" s="51" t="s">
        <v>42</v>
      </c>
      <c r="B13" s="51">
        <v>0</v>
      </c>
    </row>
    <row r="14" spans="1:2" ht="19.5" customHeight="1">
      <c r="A14" s="51" t="s">
        <v>43</v>
      </c>
      <c r="B14" s="51">
        <v>0</v>
      </c>
    </row>
    <row r="15" spans="1:2" ht="19.5" customHeight="1">
      <c r="A15" s="51" t="s">
        <v>44</v>
      </c>
      <c r="B15" s="51">
        <v>0</v>
      </c>
    </row>
    <row r="16" spans="1:2" ht="19.5" customHeight="1">
      <c r="A16" s="51" t="s">
        <v>45</v>
      </c>
      <c r="B16" s="51">
        <v>0</v>
      </c>
    </row>
    <row r="17" spans="1:2" ht="19.5" customHeight="1">
      <c r="A17" s="51" t="s">
        <v>46</v>
      </c>
      <c r="B17" s="51">
        <v>0</v>
      </c>
    </row>
    <row r="18" spans="1:2" ht="19.5" customHeight="1">
      <c r="A18" s="142" t="s">
        <v>47</v>
      </c>
      <c r="B18" s="52">
        <f>SUM(B19:B26)</f>
        <v>636</v>
      </c>
    </row>
    <row r="19" spans="1:2" ht="19.5" customHeight="1">
      <c r="A19" s="143" t="s">
        <v>36</v>
      </c>
      <c r="B19" s="51">
        <v>636</v>
      </c>
    </row>
    <row r="20" spans="1:2" ht="19.5" customHeight="1">
      <c r="A20" s="143" t="s">
        <v>37</v>
      </c>
      <c r="B20" s="51">
        <v>0</v>
      </c>
    </row>
    <row r="21" spans="1:2" ht="19.5" customHeight="1">
      <c r="A21" s="144" t="s">
        <v>38</v>
      </c>
      <c r="B21" s="51">
        <v>0</v>
      </c>
    </row>
    <row r="22" spans="1:2" ht="19.5" customHeight="1">
      <c r="A22" s="144" t="s">
        <v>48</v>
      </c>
      <c r="B22" s="51">
        <v>0</v>
      </c>
    </row>
    <row r="23" spans="1:2" ht="19.5" customHeight="1">
      <c r="A23" s="144" t="s">
        <v>49</v>
      </c>
      <c r="B23" s="51">
        <v>0</v>
      </c>
    </row>
    <row r="24" spans="1:2" ht="19.5" customHeight="1">
      <c r="A24" s="144" t="s">
        <v>50</v>
      </c>
      <c r="B24" s="51">
        <v>0</v>
      </c>
    </row>
    <row r="25" spans="1:2" ht="19.5" customHeight="1">
      <c r="A25" s="144" t="s">
        <v>45</v>
      </c>
      <c r="B25" s="51">
        <v>0</v>
      </c>
    </row>
    <row r="26" spans="1:2" ht="19.5" customHeight="1">
      <c r="A26" s="144" t="s">
        <v>51</v>
      </c>
      <c r="B26" s="51">
        <v>0</v>
      </c>
    </row>
    <row r="27" spans="1:2" ht="19.5" customHeight="1">
      <c r="A27" s="142" t="s">
        <v>52</v>
      </c>
      <c r="B27" s="52">
        <f>SUM(B28:B37)</f>
        <v>16568</v>
      </c>
    </row>
    <row r="28" spans="1:2" ht="19.5" customHeight="1">
      <c r="A28" s="143" t="s">
        <v>36</v>
      </c>
      <c r="B28" s="51">
        <v>9878</v>
      </c>
    </row>
    <row r="29" spans="1:2" ht="19.5" customHeight="1">
      <c r="A29" s="143" t="s">
        <v>37</v>
      </c>
      <c r="B29" s="51">
        <v>0</v>
      </c>
    </row>
    <row r="30" spans="1:2" ht="19.5" customHeight="1">
      <c r="A30" s="144" t="s">
        <v>38</v>
      </c>
      <c r="B30" s="51">
        <v>2782</v>
      </c>
    </row>
    <row r="31" spans="1:2" ht="19.5" customHeight="1">
      <c r="A31" s="144" t="s">
        <v>53</v>
      </c>
      <c r="B31" s="51">
        <v>0</v>
      </c>
    </row>
    <row r="32" spans="1:2" ht="19.5" customHeight="1">
      <c r="A32" s="144" t="s">
        <v>54</v>
      </c>
      <c r="B32" s="51">
        <v>11</v>
      </c>
    </row>
    <row r="33" spans="1:2" ht="19.5" customHeight="1">
      <c r="A33" s="146" t="s">
        <v>55</v>
      </c>
      <c r="B33" s="51">
        <v>0</v>
      </c>
    </row>
    <row r="34" spans="1:2" ht="19.5" customHeight="1">
      <c r="A34" s="143" t="s">
        <v>56</v>
      </c>
      <c r="B34" s="51">
        <v>0</v>
      </c>
    </row>
    <row r="35" spans="1:2" ht="19.5" customHeight="1">
      <c r="A35" s="144" t="s">
        <v>57</v>
      </c>
      <c r="B35" s="51">
        <v>0</v>
      </c>
    </row>
    <row r="36" spans="1:2" ht="19.5" customHeight="1">
      <c r="A36" s="144" t="s">
        <v>45</v>
      </c>
      <c r="B36" s="51">
        <v>23</v>
      </c>
    </row>
    <row r="37" spans="1:2" ht="19.5" customHeight="1">
      <c r="A37" s="144" t="s">
        <v>58</v>
      </c>
      <c r="B37" s="51">
        <v>3874</v>
      </c>
    </row>
    <row r="38" spans="1:2" ht="19.5" customHeight="1">
      <c r="A38" s="142" t="s">
        <v>59</v>
      </c>
      <c r="B38" s="52">
        <f>SUM(B39:B48)</f>
        <v>595</v>
      </c>
    </row>
    <row r="39" spans="1:2" ht="19.5" customHeight="1">
      <c r="A39" s="143" t="s">
        <v>36</v>
      </c>
      <c r="B39" s="51">
        <v>447</v>
      </c>
    </row>
    <row r="40" spans="1:2" ht="19.5" customHeight="1">
      <c r="A40" s="143" t="s">
        <v>37</v>
      </c>
      <c r="B40" s="51">
        <v>0</v>
      </c>
    </row>
    <row r="41" spans="1:2" ht="19.5" customHeight="1">
      <c r="A41" s="144" t="s">
        <v>38</v>
      </c>
      <c r="B41" s="51">
        <v>0</v>
      </c>
    </row>
    <row r="42" spans="1:2" ht="19.5" customHeight="1">
      <c r="A42" s="144" t="s">
        <v>60</v>
      </c>
      <c r="B42" s="51">
        <v>0</v>
      </c>
    </row>
    <row r="43" spans="1:2" ht="19.5" customHeight="1">
      <c r="A43" s="144" t="s">
        <v>61</v>
      </c>
      <c r="B43" s="51">
        <v>0</v>
      </c>
    </row>
    <row r="44" spans="1:2" ht="19.5" customHeight="1">
      <c r="A44" s="143" t="s">
        <v>62</v>
      </c>
      <c r="B44" s="51">
        <v>0</v>
      </c>
    </row>
    <row r="45" spans="1:2" ht="19.5" customHeight="1">
      <c r="A45" s="143" t="s">
        <v>63</v>
      </c>
      <c r="B45" s="51">
        <v>0</v>
      </c>
    </row>
    <row r="46" spans="1:2" ht="19.5" customHeight="1">
      <c r="A46" s="143" t="s">
        <v>64</v>
      </c>
      <c r="B46" s="51">
        <v>3</v>
      </c>
    </row>
    <row r="47" spans="1:2" ht="19.5" customHeight="1">
      <c r="A47" s="143" t="s">
        <v>45</v>
      </c>
      <c r="B47" s="51">
        <v>0</v>
      </c>
    </row>
    <row r="48" spans="1:2" ht="19.5" customHeight="1">
      <c r="A48" s="144" t="s">
        <v>65</v>
      </c>
      <c r="B48" s="51">
        <v>145</v>
      </c>
    </row>
    <row r="49" spans="1:2" ht="19.5" customHeight="1">
      <c r="A49" s="147" t="s">
        <v>66</v>
      </c>
      <c r="B49" s="52">
        <f>SUM(B50:B59)</f>
        <v>559</v>
      </c>
    </row>
    <row r="50" spans="1:2" ht="19.5" customHeight="1">
      <c r="A50" s="144" t="s">
        <v>36</v>
      </c>
      <c r="B50" s="51">
        <v>335</v>
      </c>
    </row>
    <row r="51" spans="1:2" ht="19.5" customHeight="1">
      <c r="A51" s="51" t="s">
        <v>37</v>
      </c>
      <c r="B51" s="51">
        <v>0</v>
      </c>
    </row>
    <row r="52" spans="1:2" ht="19.5" customHeight="1">
      <c r="A52" s="143" t="s">
        <v>38</v>
      </c>
      <c r="B52" s="51">
        <v>0</v>
      </c>
    </row>
    <row r="53" spans="1:2" ht="19.5" customHeight="1">
      <c r="A53" s="143" t="s">
        <v>67</v>
      </c>
      <c r="B53" s="51">
        <v>0</v>
      </c>
    </row>
    <row r="54" spans="1:2" ht="19.5" customHeight="1">
      <c r="A54" s="143" t="s">
        <v>68</v>
      </c>
      <c r="B54" s="51">
        <v>20</v>
      </c>
    </row>
    <row r="55" spans="1:2" ht="19.5" customHeight="1">
      <c r="A55" s="144" t="s">
        <v>69</v>
      </c>
      <c r="B55" s="51">
        <v>0</v>
      </c>
    </row>
    <row r="56" spans="1:2" ht="19.5" customHeight="1">
      <c r="A56" s="144" t="s">
        <v>70</v>
      </c>
      <c r="B56" s="51">
        <v>0</v>
      </c>
    </row>
    <row r="57" spans="1:2" ht="19.5" customHeight="1">
      <c r="A57" s="144" t="s">
        <v>71</v>
      </c>
      <c r="B57" s="51">
        <v>0</v>
      </c>
    </row>
    <row r="58" spans="1:2" ht="19.5" customHeight="1">
      <c r="A58" s="143" t="s">
        <v>45</v>
      </c>
      <c r="B58" s="51">
        <v>0</v>
      </c>
    </row>
    <row r="59" spans="1:2" ht="19.5" customHeight="1">
      <c r="A59" s="144" t="s">
        <v>72</v>
      </c>
      <c r="B59" s="51">
        <v>204</v>
      </c>
    </row>
    <row r="60" spans="1:2" ht="19.5" customHeight="1">
      <c r="A60" s="148" t="s">
        <v>73</v>
      </c>
      <c r="B60" s="52">
        <f>SUM(B61:B70)</f>
        <v>902</v>
      </c>
    </row>
    <row r="61" spans="1:2" ht="19.5" customHeight="1">
      <c r="A61" s="144" t="s">
        <v>36</v>
      </c>
      <c r="B61" s="51">
        <v>525</v>
      </c>
    </row>
    <row r="62" spans="1:2" ht="19.5" customHeight="1">
      <c r="A62" s="51" t="s">
        <v>37</v>
      </c>
      <c r="B62" s="51">
        <v>0</v>
      </c>
    </row>
    <row r="63" spans="1:2" ht="19.5" customHeight="1">
      <c r="A63" s="51" t="s">
        <v>38</v>
      </c>
      <c r="B63" s="51">
        <v>0</v>
      </c>
    </row>
    <row r="64" spans="1:2" ht="19.5" customHeight="1">
      <c r="A64" s="51" t="s">
        <v>74</v>
      </c>
      <c r="B64" s="51">
        <v>0</v>
      </c>
    </row>
    <row r="65" spans="1:2" ht="19.5" customHeight="1">
      <c r="A65" s="51" t="s">
        <v>75</v>
      </c>
      <c r="B65" s="51">
        <v>50</v>
      </c>
    </row>
    <row r="66" spans="1:2" ht="19.5" customHeight="1">
      <c r="A66" s="51" t="s">
        <v>76</v>
      </c>
      <c r="B66" s="51">
        <v>0</v>
      </c>
    </row>
    <row r="67" spans="1:2" ht="19.5" customHeight="1">
      <c r="A67" s="143" t="s">
        <v>77</v>
      </c>
      <c r="B67" s="51">
        <v>0</v>
      </c>
    </row>
    <row r="68" spans="1:2" ht="19.5" customHeight="1">
      <c r="A68" s="144" t="s">
        <v>78</v>
      </c>
      <c r="B68" s="51">
        <v>0</v>
      </c>
    </row>
    <row r="69" spans="1:2" ht="19.5" customHeight="1">
      <c r="A69" s="144" t="s">
        <v>45</v>
      </c>
      <c r="B69" s="51">
        <v>0</v>
      </c>
    </row>
    <row r="70" spans="1:2" ht="19.5" customHeight="1">
      <c r="A70" s="144" t="s">
        <v>79</v>
      </c>
      <c r="B70" s="51">
        <v>327</v>
      </c>
    </row>
    <row r="71" spans="1:2" ht="19.5" customHeight="1">
      <c r="A71" s="142" t="s">
        <v>80</v>
      </c>
      <c r="B71" s="52">
        <f>SUM(B72:B82)</f>
        <v>447</v>
      </c>
    </row>
    <row r="72" spans="1:2" ht="19.5" customHeight="1">
      <c r="A72" s="143" t="s">
        <v>36</v>
      </c>
      <c r="B72" s="51">
        <v>0</v>
      </c>
    </row>
    <row r="73" spans="1:2" ht="19.5" customHeight="1">
      <c r="A73" s="143" t="s">
        <v>37</v>
      </c>
      <c r="B73" s="51">
        <v>0</v>
      </c>
    </row>
    <row r="74" spans="1:2" ht="19.5" customHeight="1">
      <c r="A74" s="144" t="s">
        <v>38</v>
      </c>
      <c r="B74" s="51">
        <v>0</v>
      </c>
    </row>
    <row r="75" spans="1:2" ht="19.5" customHeight="1">
      <c r="A75" s="144" t="s">
        <v>81</v>
      </c>
      <c r="B75" s="51">
        <v>0</v>
      </c>
    </row>
    <row r="76" spans="1:2" ht="19.5" customHeight="1">
      <c r="A76" s="149" t="s">
        <v>82</v>
      </c>
      <c r="B76" s="51">
        <v>0</v>
      </c>
    </row>
    <row r="77" spans="1:2" ht="19.5" customHeight="1">
      <c r="A77" s="51" t="s">
        <v>83</v>
      </c>
      <c r="B77" s="51">
        <v>0</v>
      </c>
    </row>
    <row r="78" spans="1:2" ht="19.5" customHeight="1">
      <c r="A78" s="143" t="s">
        <v>84</v>
      </c>
      <c r="B78" s="51">
        <v>0</v>
      </c>
    </row>
    <row r="79" spans="1:2" ht="19.5" customHeight="1">
      <c r="A79" s="143" t="s">
        <v>85</v>
      </c>
      <c r="B79" s="51">
        <v>0</v>
      </c>
    </row>
    <row r="80" spans="1:2" ht="19.5" customHeight="1">
      <c r="A80" s="143" t="s">
        <v>77</v>
      </c>
      <c r="B80" s="51">
        <v>0</v>
      </c>
    </row>
    <row r="81" spans="1:2" ht="19.5" customHeight="1">
      <c r="A81" s="144" t="s">
        <v>45</v>
      </c>
      <c r="B81" s="51">
        <v>0</v>
      </c>
    </row>
    <row r="82" spans="1:2" ht="19.5" customHeight="1">
      <c r="A82" s="144" t="s">
        <v>86</v>
      </c>
      <c r="B82" s="51">
        <v>447</v>
      </c>
    </row>
    <row r="83" spans="1:2" ht="19.5" customHeight="1">
      <c r="A83" s="147" t="s">
        <v>87</v>
      </c>
      <c r="B83" s="52">
        <f>SUM(B84:B91)</f>
        <v>189</v>
      </c>
    </row>
    <row r="84" spans="1:2" ht="19.5" customHeight="1">
      <c r="A84" s="143" t="s">
        <v>36</v>
      </c>
      <c r="B84" s="51">
        <v>159</v>
      </c>
    </row>
    <row r="85" spans="1:2" ht="19.5" customHeight="1">
      <c r="A85" s="143" t="s">
        <v>37</v>
      </c>
      <c r="B85" s="51">
        <v>0</v>
      </c>
    </row>
    <row r="86" spans="1:2" ht="19.5" customHeight="1">
      <c r="A86" s="143" t="s">
        <v>38</v>
      </c>
      <c r="B86" s="51">
        <v>0</v>
      </c>
    </row>
    <row r="87" spans="1:2" ht="19.5" customHeight="1">
      <c r="A87" s="150" t="s">
        <v>88</v>
      </c>
      <c r="B87" s="51">
        <v>0</v>
      </c>
    </row>
    <row r="88" spans="1:2" ht="19.5" customHeight="1">
      <c r="A88" s="144" t="s">
        <v>89</v>
      </c>
      <c r="B88" s="51">
        <v>0</v>
      </c>
    </row>
    <row r="89" spans="1:2" ht="19.5" customHeight="1">
      <c r="A89" s="144" t="s">
        <v>77</v>
      </c>
      <c r="B89" s="51">
        <v>0</v>
      </c>
    </row>
    <row r="90" spans="1:2" ht="19.5" customHeight="1">
      <c r="A90" s="144" t="s">
        <v>45</v>
      </c>
      <c r="B90" s="51">
        <v>0</v>
      </c>
    </row>
    <row r="91" spans="1:2" ht="19.5" customHeight="1">
      <c r="A91" s="51" t="s">
        <v>90</v>
      </c>
      <c r="B91" s="51">
        <v>30</v>
      </c>
    </row>
    <row r="92" spans="1:2" ht="19.5" customHeight="1">
      <c r="A92" s="142" t="s">
        <v>91</v>
      </c>
      <c r="B92" s="52">
        <f>SUM(B93:B104)</f>
        <v>0</v>
      </c>
    </row>
    <row r="93" spans="1:2" ht="19.5" customHeight="1">
      <c r="A93" s="143" t="s">
        <v>36</v>
      </c>
      <c r="B93" s="51"/>
    </row>
    <row r="94" spans="1:2" ht="19.5" customHeight="1">
      <c r="A94" s="144" t="s">
        <v>37</v>
      </c>
      <c r="B94" s="51"/>
    </row>
    <row r="95" spans="1:2" ht="19.5" customHeight="1">
      <c r="A95" s="144" t="s">
        <v>38</v>
      </c>
      <c r="B95" s="51"/>
    </row>
    <row r="96" spans="1:2" ht="19.5" customHeight="1">
      <c r="A96" s="143" t="s">
        <v>92</v>
      </c>
      <c r="B96" s="51"/>
    </row>
    <row r="97" spans="1:2" ht="19.5" customHeight="1">
      <c r="A97" s="143" t="s">
        <v>93</v>
      </c>
      <c r="B97" s="51"/>
    </row>
    <row r="98" spans="1:2" ht="19.5" customHeight="1">
      <c r="A98" s="143" t="s">
        <v>77</v>
      </c>
      <c r="B98" s="51"/>
    </row>
    <row r="99" spans="1:2" ht="19.5" customHeight="1">
      <c r="A99" s="143" t="s">
        <v>94</v>
      </c>
      <c r="B99" s="51"/>
    </row>
    <row r="100" spans="1:2" ht="19.5" customHeight="1">
      <c r="A100" s="143" t="s">
        <v>95</v>
      </c>
      <c r="B100" s="51"/>
    </row>
    <row r="101" spans="1:2" ht="19.5" customHeight="1">
      <c r="A101" s="143" t="s">
        <v>96</v>
      </c>
      <c r="B101" s="51"/>
    </row>
    <row r="102" spans="1:2" ht="19.5" customHeight="1">
      <c r="A102" s="151" t="s">
        <v>97</v>
      </c>
      <c r="B102" s="51"/>
    </row>
    <row r="103" spans="1:2" ht="19.5" customHeight="1">
      <c r="A103" s="144" t="s">
        <v>45</v>
      </c>
      <c r="B103" s="51"/>
    </row>
    <row r="104" spans="1:2" ht="19.5" customHeight="1">
      <c r="A104" s="144" t="s">
        <v>98</v>
      </c>
      <c r="B104" s="51"/>
    </row>
    <row r="105" spans="1:2" ht="19.5" customHeight="1">
      <c r="A105" s="147" t="s">
        <v>99</v>
      </c>
      <c r="B105" s="52">
        <f>SUM(B106:B114)</f>
        <v>417</v>
      </c>
    </row>
    <row r="106" spans="1:2" ht="19.5" customHeight="1">
      <c r="A106" s="144" t="s">
        <v>36</v>
      </c>
      <c r="B106" s="51">
        <v>360</v>
      </c>
    </row>
    <row r="107" spans="1:2" ht="19.5" customHeight="1">
      <c r="A107" s="143" t="s">
        <v>37</v>
      </c>
      <c r="B107" s="51">
        <v>0</v>
      </c>
    </row>
    <row r="108" spans="1:2" ht="19.5" customHeight="1">
      <c r="A108" s="143" t="s">
        <v>38</v>
      </c>
      <c r="B108" s="51">
        <v>0</v>
      </c>
    </row>
    <row r="109" spans="1:2" ht="19.5" customHeight="1">
      <c r="A109" s="143" t="s">
        <v>100</v>
      </c>
      <c r="B109" s="51">
        <v>0</v>
      </c>
    </row>
    <row r="110" spans="1:2" ht="19.5" customHeight="1">
      <c r="A110" s="144" t="s">
        <v>101</v>
      </c>
      <c r="B110" s="51">
        <v>0</v>
      </c>
    </row>
    <row r="111" spans="1:2" ht="19.5" customHeight="1">
      <c r="A111" s="144" t="s">
        <v>102</v>
      </c>
      <c r="B111" s="51">
        <v>0</v>
      </c>
    </row>
    <row r="112" spans="1:2" ht="19.5" customHeight="1">
      <c r="A112" s="143" t="s">
        <v>103</v>
      </c>
      <c r="B112" s="51">
        <v>0</v>
      </c>
    </row>
    <row r="113" spans="1:2" ht="19.5" customHeight="1">
      <c r="A113" s="150" t="s">
        <v>45</v>
      </c>
      <c r="B113" s="51">
        <v>0</v>
      </c>
    </row>
    <row r="114" spans="1:2" ht="19.5" customHeight="1">
      <c r="A114" s="144" t="s">
        <v>104</v>
      </c>
      <c r="B114" s="51">
        <v>57</v>
      </c>
    </row>
    <row r="115" spans="1:2" ht="19.5" customHeight="1">
      <c r="A115" s="152" t="s">
        <v>105</v>
      </c>
      <c r="B115" s="52">
        <f>SUM(B116:B123)</f>
        <v>1217</v>
      </c>
    </row>
    <row r="116" spans="1:2" ht="19.5" customHeight="1">
      <c r="A116" s="143" t="s">
        <v>36</v>
      </c>
      <c r="B116" s="51">
        <v>1036</v>
      </c>
    </row>
    <row r="117" spans="1:2" ht="19.5" customHeight="1">
      <c r="A117" s="143" t="s">
        <v>37</v>
      </c>
      <c r="B117" s="51">
        <v>0</v>
      </c>
    </row>
    <row r="118" spans="1:2" ht="19.5" customHeight="1">
      <c r="A118" s="143" t="s">
        <v>38</v>
      </c>
      <c r="B118" s="51">
        <v>0</v>
      </c>
    </row>
    <row r="119" spans="1:2" ht="19.5" customHeight="1">
      <c r="A119" s="144" t="s">
        <v>106</v>
      </c>
      <c r="B119" s="51">
        <v>0</v>
      </c>
    </row>
    <row r="120" spans="1:2" ht="19.5" customHeight="1">
      <c r="A120" s="144" t="s">
        <v>107</v>
      </c>
      <c r="B120" s="51">
        <v>0</v>
      </c>
    </row>
    <row r="121" spans="1:2" ht="19.5" customHeight="1">
      <c r="A121" s="149" t="s">
        <v>108</v>
      </c>
      <c r="B121" s="51">
        <v>0</v>
      </c>
    </row>
    <row r="122" spans="1:2" ht="19.5" customHeight="1">
      <c r="A122" s="143" t="s">
        <v>45</v>
      </c>
      <c r="B122" s="51">
        <v>95</v>
      </c>
    </row>
    <row r="123" spans="1:2" ht="19.5" customHeight="1">
      <c r="A123" s="143" t="s">
        <v>109</v>
      </c>
      <c r="B123" s="51">
        <v>86</v>
      </c>
    </row>
    <row r="124" spans="1:2" ht="19.5" customHeight="1">
      <c r="A124" s="140" t="s">
        <v>110</v>
      </c>
      <c r="B124" s="52">
        <f>SUM(B125:B134)</f>
        <v>2293</v>
      </c>
    </row>
    <row r="125" spans="1:2" ht="19.5" customHeight="1">
      <c r="A125" s="143" t="s">
        <v>36</v>
      </c>
      <c r="B125" s="51">
        <v>160</v>
      </c>
    </row>
    <row r="126" spans="1:2" ht="19.5" customHeight="1">
      <c r="A126" s="143" t="s">
        <v>37</v>
      </c>
      <c r="B126" s="51">
        <v>0</v>
      </c>
    </row>
    <row r="127" spans="1:2" ht="19.5" customHeight="1">
      <c r="A127" s="143" t="s">
        <v>38</v>
      </c>
      <c r="B127" s="51">
        <v>0</v>
      </c>
    </row>
    <row r="128" spans="1:2" ht="19.5" customHeight="1">
      <c r="A128" s="144" t="s">
        <v>111</v>
      </c>
      <c r="B128" s="51">
        <v>0</v>
      </c>
    </row>
    <row r="129" spans="1:2" ht="19.5" customHeight="1">
      <c r="A129" s="144" t="s">
        <v>112</v>
      </c>
      <c r="B129" s="51">
        <v>0</v>
      </c>
    </row>
    <row r="130" spans="1:2" ht="19.5" customHeight="1">
      <c r="A130" s="144" t="s">
        <v>113</v>
      </c>
      <c r="B130" s="51">
        <v>0</v>
      </c>
    </row>
    <row r="131" spans="1:2" ht="19.5" customHeight="1">
      <c r="A131" s="143" t="s">
        <v>114</v>
      </c>
      <c r="B131" s="51">
        <v>0</v>
      </c>
    </row>
    <row r="132" spans="1:2" ht="19.5" customHeight="1">
      <c r="A132" s="143" t="s">
        <v>115</v>
      </c>
      <c r="B132" s="51">
        <v>5</v>
      </c>
    </row>
    <row r="133" spans="1:2" ht="19.5" customHeight="1">
      <c r="A133" s="143" t="s">
        <v>45</v>
      </c>
      <c r="B133" s="51">
        <v>0</v>
      </c>
    </row>
    <row r="134" spans="1:2" ht="19.5" customHeight="1">
      <c r="A134" s="144" t="s">
        <v>116</v>
      </c>
      <c r="B134" s="51">
        <v>2128</v>
      </c>
    </row>
    <row r="135" spans="1:2" ht="19.5" customHeight="1">
      <c r="A135" s="147" t="s">
        <v>117</v>
      </c>
      <c r="B135" s="52">
        <f>SUM(B136:B147)</f>
        <v>0</v>
      </c>
    </row>
    <row r="136" spans="1:2" ht="19.5" customHeight="1">
      <c r="A136" s="144" t="s">
        <v>36</v>
      </c>
      <c r="B136" s="51"/>
    </row>
    <row r="137" spans="1:2" ht="19.5" customHeight="1">
      <c r="A137" s="51" t="s">
        <v>37</v>
      </c>
      <c r="B137" s="51"/>
    </row>
    <row r="138" spans="1:2" ht="19.5" customHeight="1">
      <c r="A138" s="143" t="s">
        <v>38</v>
      </c>
      <c r="B138" s="51"/>
    </row>
    <row r="139" spans="1:2" ht="19.5" customHeight="1">
      <c r="A139" s="143" t="s">
        <v>118</v>
      </c>
      <c r="B139" s="51"/>
    </row>
    <row r="140" spans="1:2" ht="19.5" customHeight="1">
      <c r="A140" s="143" t="s">
        <v>119</v>
      </c>
      <c r="B140" s="51"/>
    </row>
    <row r="141" spans="1:2" ht="19.5" customHeight="1">
      <c r="A141" s="150" t="s">
        <v>120</v>
      </c>
      <c r="B141" s="51"/>
    </row>
    <row r="142" spans="1:2" ht="19.5" customHeight="1">
      <c r="A142" s="144" t="s">
        <v>121</v>
      </c>
      <c r="B142" s="51"/>
    </row>
    <row r="143" spans="1:2" ht="19.5" customHeight="1">
      <c r="A143" s="143" t="s">
        <v>122</v>
      </c>
      <c r="B143" s="51"/>
    </row>
    <row r="144" spans="1:2" ht="19.5" customHeight="1">
      <c r="A144" s="143" t="s">
        <v>123</v>
      </c>
      <c r="B144" s="51"/>
    </row>
    <row r="145" spans="1:2" ht="19.5" customHeight="1">
      <c r="A145" s="143" t="s">
        <v>124</v>
      </c>
      <c r="B145" s="51"/>
    </row>
    <row r="146" spans="1:2" ht="19.5" customHeight="1">
      <c r="A146" s="143" t="s">
        <v>45</v>
      </c>
      <c r="B146" s="51"/>
    </row>
    <row r="147" spans="1:2" ht="19.5" customHeight="1">
      <c r="A147" s="143" t="s">
        <v>125</v>
      </c>
      <c r="B147" s="51"/>
    </row>
    <row r="148" spans="1:2" ht="19.5" customHeight="1">
      <c r="A148" s="142" t="s">
        <v>126</v>
      </c>
      <c r="B148" s="52">
        <f>SUM(B149:B154)</f>
        <v>0</v>
      </c>
    </row>
    <row r="149" spans="1:2" ht="19.5" customHeight="1">
      <c r="A149" s="143" t="s">
        <v>36</v>
      </c>
      <c r="B149" s="51"/>
    </row>
    <row r="150" spans="1:2" ht="19.5" customHeight="1">
      <c r="A150" s="143" t="s">
        <v>37</v>
      </c>
      <c r="B150" s="51"/>
    </row>
    <row r="151" spans="1:2" ht="19.5" customHeight="1">
      <c r="A151" s="144" t="s">
        <v>38</v>
      </c>
      <c r="B151" s="51"/>
    </row>
    <row r="152" spans="1:2" ht="19.5" customHeight="1">
      <c r="A152" s="144" t="s">
        <v>127</v>
      </c>
      <c r="B152" s="51"/>
    </row>
    <row r="153" spans="1:2" ht="19.5" customHeight="1">
      <c r="A153" s="144" t="s">
        <v>45</v>
      </c>
      <c r="B153" s="51"/>
    </row>
    <row r="154" spans="1:2" ht="19.5" customHeight="1">
      <c r="A154" s="51" t="s">
        <v>128</v>
      </c>
      <c r="B154" s="51"/>
    </row>
    <row r="155" spans="1:2" ht="19.5" customHeight="1">
      <c r="A155" s="142" t="s">
        <v>129</v>
      </c>
      <c r="B155" s="52">
        <f>SUM(B156:B162)</f>
        <v>0</v>
      </c>
    </row>
    <row r="156" spans="1:2" ht="19.5" customHeight="1">
      <c r="A156" s="143" t="s">
        <v>36</v>
      </c>
      <c r="B156" s="51"/>
    </row>
    <row r="157" spans="1:2" ht="19.5" customHeight="1">
      <c r="A157" s="144" t="s">
        <v>37</v>
      </c>
      <c r="B157" s="51"/>
    </row>
    <row r="158" spans="1:2" ht="19.5" customHeight="1">
      <c r="A158" s="144" t="s">
        <v>38</v>
      </c>
      <c r="B158" s="51"/>
    </row>
    <row r="159" spans="1:2" ht="19.5" customHeight="1">
      <c r="A159" s="144" t="s">
        <v>130</v>
      </c>
      <c r="B159" s="51"/>
    </row>
    <row r="160" spans="1:2" ht="19.5" customHeight="1">
      <c r="A160" s="51" t="s">
        <v>131</v>
      </c>
      <c r="B160" s="51"/>
    </row>
    <row r="161" spans="1:2" ht="19.5" customHeight="1">
      <c r="A161" s="143" t="s">
        <v>45</v>
      </c>
      <c r="B161" s="51"/>
    </row>
    <row r="162" spans="1:2" ht="19.5" customHeight="1">
      <c r="A162" s="143" t="s">
        <v>132</v>
      </c>
      <c r="B162" s="51"/>
    </row>
    <row r="163" spans="1:2" ht="19.5" customHeight="1">
      <c r="A163" s="147" t="s">
        <v>133</v>
      </c>
      <c r="B163" s="52">
        <f>SUM(B164:B168)</f>
        <v>75</v>
      </c>
    </row>
    <row r="164" spans="1:2" ht="19.5" customHeight="1">
      <c r="A164" s="144" t="s">
        <v>36</v>
      </c>
      <c r="B164" s="51">
        <v>75</v>
      </c>
    </row>
    <row r="165" spans="1:2" ht="19.5" customHeight="1">
      <c r="A165" s="144" t="s">
        <v>37</v>
      </c>
      <c r="B165" s="51">
        <v>0</v>
      </c>
    </row>
    <row r="166" spans="1:2" ht="19.5" customHeight="1">
      <c r="A166" s="143" t="s">
        <v>38</v>
      </c>
      <c r="B166" s="51">
        <v>0</v>
      </c>
    </row>
    <row r="167" spans="1:2" ht="19.5" customHeight="1">
      <c r="A167" s="146" t="s">
        <v>134</v>
      </c>
      <c r="B167" s="51">
        <v>0</v>
      </c>
    </row>
    <row r="168" spans="1:2" ht="19.5" customHeight="1">
      <c r="A168" s="143" t="s">
        <v>135</v>
      </c>
      <c r="B168" s="51">
        <v>0</v>
      </c>
    </row>
    <row r="169" spans="1:2" ht="19.5" customHeight="1">
      <c r="A169" s="147" t="s">
        <v>136</v>
      </c>
      <c r="B169" s="52">
        <f>SUM(B170:B175)</f>
        <v>55</v>
      </c>
    </row>
    <row r="170" spans="1:2" ht="19.5" customHeight="1">
      <c r="A170" s="144" t="s">
        <v>36</v>
      </c>
      <c r="B170" s="51">
        <v>55</v>
      </c>
    </row>
    <row r="171" spans="1:2" ht="19.5" customHeight="1">
      <c r="A171" s="144" t="s">
        <v>37</v>
      </c>
      <c r="B171" s="51">
        <v>0</v>
      </c>
    </row>
    <row r="172" spans="1:2" ht="19.5" customHeight="1">
      <c r="A172" s="51" t="s">
        <v>38</v>
      </c>
      <c r="B172" s="51">
        <v>0</v>
      </c>
    </row>
    <row r="173" spans="1:2" ht="19.5" customHeight="1">
      <c r="A173" s="143" t="s">
        <v>50</v>
      </c>
      <c r="B173" s="153">
        <v>0</v>
      </c>
    </row>
    <row r="174" spans="1:2" ht="19.5" customHeight="1">
      <c r="A174" s="143" t="s">
        <v>45</v>
      </c>
      <c r="B174" s="51">
        <v>0</v>
      </c>
    </row>
    <row r="175" spans="1:2" ht="19.5" customHeight="1">
      <c r="A175" s="143" t="s">
        <v>137</v>
      </c>
      <c r="B175" s="51">
        <v>0</v>
      </c>
    </row>
    <row r="176" spans="1:2" ht="19.5" customHeight="1">
      <c r="A176" s="147" t="s">
        <v>138</v>
      </c>
      <c r="B176" s="52">
        <f>SUM(B177:B182)</f>
        <v>356</v>
      </c>
    </row>
    <row r="177" spans="1:2" ht="19.5" customHeight="1">
      <c r="A177" s="144" t="s">
        <v>36</v>
      </c>
      <c r="B177" s="51">
        <v>267</v>
      </c>
    </row>
    <row r="178" spans="1:2" ht="19.5" customHeight="1">
      <c r="A178" s="144" t="s">
        <v>37</v>
      </c>
      <c r="B178" s="51">
        <v>0</v>
      </c>
    </row>
    <row r="179" spans="1:2" ht="19.5" customHeight="1">
      <c r="A179" s="143" t="s">
        <v>38</v>
      </c>
      <c r="B179" s="51">
        <v>0</v>
      </c>
    </row>
    <row r="180" spans="1:2" ht="19.5" customHeight="1">
      <c r="A180" s="151" t="s">
        <v>139</v>
      </c>
      <c r="B180" s="51">
        <v>57</v>
      </c>
    </row>
    <row r="181" spans="1:2" ht="19.5" customHeight="1">
      <c r="A181" s="144" t="s">
        <v>45</v>
      </c>
      <c r="B181" s="51">
        <v>0</v>
      </c>
    </row>
    <row r="182" spans="1:2" ht="19.5" customHeight="1">
      <c r="A182" s="144" t="s">
        <v>140</v>
      </c>
      <c r="B182" s="51">
        <v>32</v>
      </c>
    </row>
    <row r="183" spans="1:2" ht="19.5" customHeight="1">
      <c r="A183" s="147" t="s">
        <v>141</v>
      </c>
      <c r="B183" s="52">
        <f>SUM(B184:B189)</f>
        <v>3291</v>
      </c>
    </row>
    <row r="184" spans="1:2" ht="19.5" customHeight="1">
      <c r="A184" s="144" t="s">
        <v>36</v>
      </c>
      <c r="B184" s="51">
        <v>2828</v>
      </c>
    </row>
    <row r="185" spans="1:2" ht="19.5" customHeight="1">
      <c r="A185" s="143" t="s">
        <v>37</v>
      </c>
      <c r="B185" s="51">
        <v>0</v>
      </c>
    </row>
    <row r="186" spans="1:2" ht="19.5" customHeight="1">
      <c r="A186" s="143" t="s">
        <v>38</v>
      </c>
      <c r="B186" s="51">
        <v>0</v>
      </c>
    </row>
    <row r="187" spans="1:2" ht="19.5" customHeight="1">
      <c r="A187" s="143" t="s">
        <v>142</v>
      </c>
      <c r="B187" s="51">
        <v>0</v>
      </c>
    </row>
    <row r="188" spans="1:2" ht="19.5" customHeight="1">
      <c r="A188" s="144" t="s">
        <v>45</v>
      </c>
      <c r="B188" s="51">
        <v>398</v>
      </c>
    </row>
    <row r="189" spans="1:2" ht="19.5" customHeight="1">
      <c r="A189" s="144" t="s">
        <v>143</v>
      </c>
      <c r="B189" s="51">
        <v>65</v>
      </c>
    </row>
    <row r="190" spans="1:2" ht="19.5" customHeight="1">
      <c r="A190" s="147" t="s">
        <v>144</v>
      </c>
      <c r="B190" s="52">
        <f>SUM(B191:B196)</f>
        <v>347</v>
      </c>
    </row>
    <row r="191" spans="1:2" ht="19.5" customHeight="1">
      <c r="A191" s="143" t="s">
        <v>36</v>
      </c>
      <c r="B191" s="51">
        <v>317</v>
      </c>
    </row>
    <row r="192" spans="1:2" ht="19.5" customHeight="1">
      <c r="A192" s="143" t="s">
        <v>37</v>
      </c>
      <c r="B192" s="51">
        <v>0</v>
      </c>
    </row>
    <row r="193" spans="1:2" ht="19.5" customHeight="1">
      <c r="A193" s="143" t="s">
        <v>38</v>
      </c>
      <c r="B193" s="51">
        <v>0</v>
      </c>
    </row>
    <row r="194" spans="1:2" ht="19.5" customHeight="1">
      <c r="A194" s="151" t="s">
        <v>145</v>
      </c>
      <c r="B194" s="51">
        <v>0</v>
      </c>
    </row>
    <row r="195" spans="1:2" ht="19.5" customHeight="1">
      <c r="A195" s="143" t="s">
        <v>45</v>
      </c>
      <c r="B195" s="51">
        <v>0</v>
      </c>
    </row>
    <row r="196" spans="1:2" ht="19.5" customHeight="1">
      <c r="A196" s="144" t="s">
        <v>146</v>
      </c>
      <c r="B196" s="51">
        <v>30</v>
      </c>
    </row>
    <row r="197" spans="1:2" ht="19.5" customHeight="1">
      <c r="A197" s="147" t="s">
        <v>147</v>
      </c>
      <c r="B197" s="52">
        <f>SUM(B198:B203)</f>
        <v>1206</v>
      </c>
    </row>
    <row r="198" spans="1:2" ht="19.5" customHeight="1">
      <c r="A198" s="51" t="s">
        <v>36</v>
      </c>
      <c r="B198" s="51">
        <v>1146</v>
      </c>
    </row>
    <row r="199" spans="1:2" ht="19.5" customHeight="1">
      <c r="A199" s="143" t="s">
        <v>37</v>
      </c>
      <c r="B199" s="51">
        <v>0</v>
      </c>
    </row>
    <row r="200" spans="1:2" ht="19.5" customHeight="1">
      <c r="A200" s="143" t="s">
        <v>38</v>
      </c>
      <c r="B200" s="51">
        <v>0</v>
      </c>
    </row>
    <row r="201" spans="1:2" ht="19.5" customHeight="1">
      <c r="A201" s="151" t="s">
        <v>148</v>
      </c>
      <c r="B201" s="51">
        <v>0</v>
      </c>
    </row>
    <row r="202" spans="1:2" ht="19.5" customHeight="1">
      <c r="A202" s="143" t="s">
        <v>45</v>
      </c>
      <c r="B202" s="51"/>
    </row>
    <row r="203" spans="1:2" ht="19.5" customHeight="1">
      <c r="A203" s="144" t="s">
        <v>149</v>
      </c>
      <c r="B203" s="51">
        <v>60</v>
      </c>
    </row>
    <row r="204" spans="1:2" ht="19.5" customHeight="1">
      <c r="A204" s="147" t="s">
        <v>150</v>
      </c>
      <c r="B204" s="52">
        <f>SUM(B205:B211)</f>
        <v>191</v>
      </c>
    </row>
    <row r="205" spans="1:2" ht="19.5" customHeight="1">
      <c r="A205" s="144" t="s">
        <v>36</v>
      </c>
      <c r="B205" s="51">
        <v>191</v>
      </c>
    </row>
    <row r="206" spans="1:2" ht="19.5" customHeight="1">
      <c r="A206" s="143" t="s">
        <v>37</v>
      </c>
      <c r="B206" s="51">
        <v>0</v>
      </c>
    </row>
    <row r="207" spans="1:2" ht="19.5" customHeight="1">
      <c r="A207" s="143" t="s">
        <v>38</v>
      </c>
      <c r="B207" s="51">
        <v>0</v>
      </c>
    </row>
    <row r="208" spans="1:2" ht="19.5" customHeight="1">
      <c r="A208" s="143" t="s">
        <v>151</v>
      </c>
      <c r="B208" s="51">
        <v>0</v>
      </c>
    </row>
    <row r="209" spans="1:2" ht="19.5" customHeight="1">
      <c r="A209" s="143" t="s">
        <v>152</v>
      </c>
      <c r="B209" s="51">
        <v>0</v>
      </c>
    </row>
    <row r="210" spans="1:2" ht="19.5" customHeight="1">
      <c r="A210" s="143" t="s">
        <v>45</v>
      </c>
      <c r="B210" s="153">
        <v>0</v>
      </c>
    </row>
    <row r="211" spans="1:2" ht="19.5" customHeight="1">
      <c r="A211" s="144" t="s">
        <v>153</v>
      </c>
      <c r="B211" s="153">
        <v>0</v>
      </c>
    </row>
    <row r="212" spans="1:2" ht="19.5" customHeight="1">
      <c r="A212" s="147" t="s">
        <v>154</v>
      </c>
      <c r="B212" s="154">
        <f>SUM(B213:B217)</f>
        <v>0</v>
      </c>
    </row>
    <row r="213" spans="1:2" ht="19.5" customHeight="1">
      <c r="A213" s="144" t="s">
        <v>36</v>
      </c>
      <c r="B213" s="51"/>
    </row>
    <row r="214" spans="1:2" ht="19.5" customHeight="1">
      <c r="A214" s="51" t="s">
        <v>37</v>
      </c>
      <c r="B214" s="51"/>
    </row>
    <row r="215" spans="1:2" ht="19.5" customHeight="1">
      <c r="A215" s="143" t="s">
        <v>38</v>
      </c>
      <c r="B215" s="145"/>
    </row>
    <row r="216" spans="1:2" ht="19.5" customHeight="1">
      <c r="A216" s="143" t="s">
        <v>45</v>
      </c>
      <c r="B216" s="145"/>
    </row>
    <row r="217" spans="1:2" ht="19.5" customHeight="1">
      <c r="A217" s="143" t="s">
        <v>155</v>
      </c>
      <c r="B217" s="145"/>
    </row>
    <row r="218" spans="1:2" ht="19.5" customHeight="1">
      <c r="A218" s="147" t="s">
        <v>156</v>
      </c>
      <c r="B218" s="141">
        <f>SUM(B219:B223)</f>
        <v>0</v>
      </c>
    </row>
    <row r="219" spans="1:2" ht="19.5" customHeight="1">
      <c r="A219" s="144" t="s">
        <v>36</v>
      </c>
      <c r="B219" s="51"/>
    </row>
    <row r="220" spans="1:2" ht="19.5" customHeight="1">
      <c r="A220" s="144" t="s">
        <v>37</v>
      </c>
      <c r="B220" s="51"/>
    </row>
    <row r="221" spans="1:2" ht="19.5" customHeight="1">
      <c r="A221" s="143" t="s">
        <v>38</v>
      </c>
      <c r="B221" s="51"/>
    </row>
    <row r="222" spans="1:2" ht="19.5" customHeight="1">
      <c r="A222" s="143" t="s">
        <v>45</v>
      </c>
      <c r="B222" s="51"/>
    </row>
    <row r="223" spans="1:2" ht="19.5" customHeight="1">
      <c r="A223" s="143" t="s">
        <v>157</v>
      </c>
      <c r="B223" s="51"/>
    </row>
    <row r="224" spans="1:2" ht="19.5" customHeight="1">
      <c r="A224" s="142" t="s">
        <v>158</v>
      </c>
      <c r="B224" s="52">
        <f>SUM(B225:B230)</f>
        <v>0</v>
      </c>
    </row>
    <row r="225" spans="1:2" ht="19.5" customHeight="1">
      <c r="A225" s="143" t="s">
        <v>36</v>
      </c>
      <c r="B225" s="51"/>
    </row>
    <row r="226" spans="1:2" ht="19.5" customHeight="1">
      <c r="A226" s="143" t="s">
        <v>37</v>
      </c>
      <c r="B226" s="51"/>
    </row>
    <row r="227" spans="1:2" ht="19.5" customHeight="1">
      <c r="A227" s="143" t="s">
        <v>38</v>
      </c>
      <c r="B227" s="145"/>
    </row>
    <row r="228" spans="1:2" ht="19.5" customHeight="1">
      <c r="A228" s="151" t="s">
        <v>159</v>
      </c>
      <c r="B228" s="145"/>
    </row>
    <row r="229" spans="1:2" ht="19.5" customHeight="1">
      <c r="A229" s="143" t="s">
        <v>45</v>
      </c>
      <c r="B229" s="145"/>
    </row>
    <row r="230" spans="1:2" ht="19.5" customHeight="1">
      <c r="A230" s="143" t="s">
        <v>160</v>
      </c>
      <c r="B230" s="145"/>
    </row>
    <row r="231" spans="1:2" ht="19.5" customHeight="1">
      <c r="A231" s="155" t="s">
        <v>161</v>
      </c>
      <c r="B231" s="141">
        <f>SUM(B232:B245)</f>
        <v>5324</v>
      </c>
    </row>
    <row r="232" spans="1:2" ht="19.5" customHeight="1">
      <c r="A232" s="143" t="s">
        <v>36</v>
      </c>
      <c r="B232" s="51">
        <v>4376</v>
      </c>
    </row>
    <row r="233" spans="1:2" ht="19.5" customHeight="1">
      <c r="A233" s="143" t="s">
        <v>37</v>
      </c>
      <c r="B233" s="51"/>
    </row>
    <row r="234" spans="1:2" ht="19.5" customHeight="1">
      <c r="A234" s="143" t="s">
        <v>38</v>
      </c>
      <c r="B234" s="51"/>
    </row>
    <row r="235" spans="1:2" ht="19.5" customHeight="1">
      <c r="A235" s="151" t="s">
        <v>162</v>
      </c>
      <c r="B235" s="51"/>
    </row>
    <row r="236" spans="1:2" ht="19.5" customHeight="1">
      <c r="A236" s="151" t="s">
        <v>163</v>
      </c>
      <c r="B236" s="51"/>
    </row>
    <row r="237" spans="1:2" ht="19.5" customHeight="1">
      <c r="A237" s="143" t="s">
        <v>77</v>
      </c>
      <c r="B237" s="51"/>
    </row>
    <row r="238" spans="1:2" ht="19.5" customHeight="1">
      <c r="A238" s="151" t="s">
        <v>164</v>
      </c>
      <c r="B238" s="51"/>
    </row>
    <row r="239" spans="1:2" ht="19.5" customHeight="1">
      <c r="A239" s="143" t="s">
        <v>165</v>
      </c>
      <c r="B239" s="51">
        <v>30</v>
      </c>
    </row>
    <row r="240" spans="1:2" ht="19.5" customHeight="1">
      <c r="A240" s="143" t="s">
        <v>166</v>
      </c>
      <c r="B240" s="51"/>
    </row>
    <row r="241" spans="1:2" ht="19.5" customHeight="1">
      <c r="A241" s="143" t="s">
        <v>167</v>
      </c>
      <c r="B241" s="51"/>
    </row>
    <row r="242" spans="1:2" ht="19.5" customHeight="1">
      <c r="A242" s="151" t="s">
        <v>168</v>
      </c>
      <c r="B242" s="51"/>
    </row>
    <row r="243" spans="1:2" ht="19.5" customHeight="1">
      <c r="A243" s="151" t="s">
        <v>169</v>
      </c>
      <c r="B243" s="51"/>
    </row>
    <row r="244" spans="1:2" ht="19.5" customHeight="1">
      <c r="A244" s="143" t="s">
        <v>45</v>
      </c>
      <c r="B244" s="51">
        <v>715</v>
      </c>
    </row>
    <row r="245" spans="1:2" ht="19.5" customHeight="1">
      <c r="A245" s="143" t="s">
        <v>170</v>
      </c>
      <c r="B245" s="51">
        <v>203</v>
      </c>
    </row>
    <row r="246" spans="1:2" ht="19.5" customHeight="1">
      <c r="A246" s="147" t="s">
        <v>171</v>
      </c>
      <c r="B246" s="52">
        <f>SUM(B247:B248)</f>
        <v>62</v>
      </c>
    </row>
    <row r="247" spans="1:2" ht="19.5" customHeight="1">
      <c r="A247" s="144" t="s">
        <v>172</v>
      </c>
      <c r="B247" s="51">
        <v>0</v>
      </c>
    </row>
    <row r="248" spans="1:2" ht="19.5" customHeight="1">
      <c r="A248" s="144" t="s">
        <v>173</v>
      </c>
      <c r="B248" s="51">
        <v>62</v>
      </c>
    </row>
    <row r="249" spans="1:2" ht="19.5" customHeight="1">
      <c r="A249" s="140" t="s">
        <v>174</v>
      </c>
      <c r="B249" s="52">
        <f>B250+B252</f>
        <v>0</v>
      </c>
    </row>
    <row r="250" spans="1:2" ht="19.5" customHeight="1">
      <c r="A250" s="143" t="s">
        <v>175</v>
      </c>
      <c r="B250" s="51">
        <f>B251</f>
        <v>0</v>
      </c>
    </row>
    <row r="251" spans="1:2" ht="19.5" customHeight="1">
      <c r="A251" s="151" t="s">
        <v>176</v>
      </c>
      <c r="B251" s="51"/>
    </row>
    <row r="252" spans="1:2" ht="19.5" customHeight="1">
      <c r="A252" s="143" t="s">
        <v>177</v>
      </c>
      <c r="B252" s="51"/>
    </row>
    <row r="253" spans="1:2" ht="19.5" customHeight="1">
      <c r="A253" s="140" t="s">
        <v>178</v>
      </c>
      <c r="B253" s="52">
        <f>B254+B264</f>
        <v>330</v>
      </c>
    </row>
    <row r="254" spans="1:2" ht="19.5" customHeight="1">
      <c r="A254" s="147" t="s">
        <v>179</v>
      </c>
      <c r="B254" s="52">
        <f>SUM(B255:B263)</f>
        <v>0</v>
      </c>
    </row>
    <row r="255" spans="1:2" ht="19.5" customHeight="1">
      <c r="A255" s="144" t="s">
        <v>180</v>
      </c>
      <c r="B255" s="51"/>
    </row>
    <row r="256" spans="1:2" ht="19.5" customHeight="1">
      <c r="A256" s="143" t="s">
        <v>181</v>
      </c>
      <c r="B256" s="51"/>
    </row>
    <row r="257" spans="1:2" ht="19.5" customHeight="1">
      <c r="A257" s="143" t="s">
        <v>182</v>
      </c>
      <c r="B257" s="51"/>
    </row>
    <row r="258" spans="1:2" ht="19.5" customHeight="1">
      <c r="A258" s="143" t="s">
        <v>183</v>
      </c>
      <c r="B258" s="51"/>
    </row>
    <row r="259" spans="1:2" ht="19.5" customHeight="1">
      <c r="A259" s="144" t="s">
        <v>184</v>
      </c>
      <c r="B259" s="51"/>
    </row>
    <row r="260" spans="1:2" ht="19.5" customHeight="1">
      <c r="A260" s="144" t="s">
        <v>185</v>
      </c>
      <c r="B260" s="51"/>
    </row>
    <row r="261" spans="1:2" ht="19.5" customHeight="1">
      <c r="A261" s="144" t="s">
        <v>186</v>
      </c>
      <c r="B261" s="51"/>
    </row>
    <row r="262" spans="1:2" ht="19.5" customHeight="1">
      <c r="A262" s="144" t="s">
        <v>187</v>
      </c>
      <c r="B262" s="51"/>
    </row>
    <row r="263" spans="1:2" ht="19.5" customHeight="1">
      <c r="A263" s="144" t="s">
        <v>188</v>
      </c>
      <c r="B263" s="51"/>
    </row>
    <row r="264" spans="1:2" ht="19.5" customHeight="1">
      <c r="A264" s="147" t="s">
        <v>189</v>
      </c>
      <c r="B264" s="52">
        <v>330</v>
      </c>
    </row>
    <row r="265" spans="1:2" ht="19.5" customHeight="1">
      <c r="A265" s="140" t="s">
        <v>190</v>
      </c>
      <c r="B265" s="52">
        <f>B266+B269+B280+B287+B295+B304+B320+B330+B340+B348+B354</f>
        <v>30554</v>
      </c>
    </row>
    <row r="266" spans="1:2" ht="19.5" customHeight="1">
      <c r="A266" s="142" t="s">
        <v>191</v>
      </c>
      <c r="B266" s="52">
        <f>SUM(B267:B268)</f>
        <v>662</v>
      </c>
    </row>
    <row r="267" spans="1:2" ht="19.5" customHeight="1">
      <c r="A267" s="143" t="s">
        <v>192</v>
      </c>
      <c r="B267" s="51">
        <v>0</v>
      </c>
    </row>
    <row r="268" spans="1:2" ht="19.5" customHeight="1">
      <c r="A268" s="144" t="s">
        <v>193</v>
      </c>
      <c r="B268" s="51">
        <v>662</v>
      </c>
    </row>
    <row r="269" spans="1:2" ht="19.5" customHeight="1">
      <c r="A269" s="147" t="s">
        <v>194</v>
      </c>
      <c r="B269" s="52">
        <f>SUM(B270:B279)</f>
        <v>18917</v>
      </c>
    </row>
    <row r="270" spans="1:2" ht="19.5" customHeight="1">
      <c r="A270" s="144" t="s">
        <v>36</v>
      </c>
      <c r="B270" s="51">
        <v>18827</v>
      </c>
    </row>
    <row r="271" spans="1:2" ht="19.5" customHeight="1">
      <c r="A271" s="144" t="s">
        <v>37</v>
      </c>
      <c r="B271" s="51">
        <v>0</v>
      </c>
    </row>
    <row r="272" spans="1:2" ht="19.5" customHeight="1">
      <c r="A272" s="144" t="s">
        <v>38</v>
      </c>
      <c r="B272" s="51">
        <v>0</v>
      </c>
    </row>
    <row r="273" spans="1:2" ht="19.5" customHeight="1">
      <c r="A273" s="144" t="s">
        <v>77</v>
      </c>
      <c r="B273" s="51">
        <v>0</v>
      </c>
    </row>
    <row r="274" spans="1:2" ht="19.5" customHeight="1">
      <c r="A274" s="144" t="s">
        <v>195</v>
      </c>
      <c r="B274" s="51">
        <v>0</v>
      </c>
    </row>
    <row r="275" spans="1:2" ht="19.5" customHeight="1">
      <c r="A275" s="144" t="s">
        <v>196</v>
      </c>
      <c r="B275" s="51">
        <v>0</v>
      </c>
    </row>
    <row r="276" spans="1:2" ht="19.5" customHeight="1">
      <c r="A276" s="149" t="s">
        <v>197</v>
      </c>
      <c r="B276" s="51">
        <v>0</v>
      </c>
    </row>
    <row r="277" spans="1:2" ht="19.5" customHeight="1">
      <c r="A277" s="149" t="s">
        <v>198</v>
      </c>
      <c r="B277" s="51"/>
    </row>
    <row r="278" spans="1:2" ht="19.5" customHeight="1">
      <c r="A278" s="144" t="s">
        <v>45</v>
      </c>
      <c r="B278" s="51"/>
    </row>
    <row r="279" spans="1:2" ht="19.5" customHeight="1">
      <c r="A279" s="144" t="s">
        <v>199</v>
      </c>
      <c r="B279" s="51">
        <v>90</v>
      </c>
    </row>
    <row r="280" spans="1:2" ht="19.5" customHeight="1">
      <c r="A280" s="142" t="s">
        <v>200</v>
      </c>
      <c r="B280" s="52">
        <f>SUM(B281:B286)</f>
        <v>0</v>
      </c>
    </row>
    <row r="281" spans="1:2" ht="19.5" customHeight="1">
      <c r="A281" s="143" t="s">
        <v>36</v>
      </c>
      <c r="B281" s="51"/>
    </row>
    <row r="282" spans="1:2" ht="19.5" customHeight="1">
      <c r="A282" s="143" t="s">
        <v>37</v>
      </c>
      <c r="B282" s="51"/>
    </row>
    <row r="283" spans="1:2" ht="19.5" customHeight="1">
      <c r="A283" s="144" t="s">
        <v>38</v>
      </c>
      <c r="B283" s="51"/>
    </row>
    <row r="284" spans="1:2" ht="19.5" customHeight="1">
      <c r="A284" s="144" t="s">
        <v>201</v>
      </c>
      <c r="B284" s="51"/>
    </row>
    <row r="285" spans="1:2" ht="19.5" customHeight="1">
      <c r="A285" s="144" t="s">
        <v>45</v>
      </c>
      <c r="B285" s="51"/>
    </row>
    <row r="286" spans="1:2" ht="19.5" customHeight="1">
      <c r="A286" s="51" t="s">
        <v>202</v>
      </c>
      <c r="B286" s="51"/>
    </row>
    <row r="287" spans="1:2" ht="19.5" customHeight="1">
      <c r="A287" s="148" t="s">
        <v>203</v>
      </c>
      <c r="B287" s="52">
        <f>SUM(B288:B294)</f>
        <v>2688</v>
      </c>
    </row>
    <row r="288" spans="1:2" ht="19.5" customHeight="1">
      <c r="A288" s="143" t="s">
        <v>36</v>
      </c>
      <c r="B288" s="51">
        <v>2688</v>
      </c>
    </row>
    <row r="289" spans="1:2" ht="19.5" customHeight="1">
      <c r="A289" s="143" t="s">
        <v>37</v>
      </c>
      <c r="B289" s="51"/>
    </row>
    <row r="290" spans="1:2" ht="19.5" customHeight="1">
      <c r="A290" s="144" t="s">
        <v>38</v>
      </c>
      <c r="B290" s="51"/>
    </row>
    <row r="291" spans="1:2" ht="19.5" customHeight="1">
      <c r="A291" s="144" t="s">
        <v>204</v>
      </c>
      <c r="B291" s="51"/>
    </row>
    <row r="292" spans="1:2" ht="19.5" customHeight="1">
      <c r="A292" s="144" t="s">
        <v>205</v>
      </c>
      <c r="B292" s="51"/>
    </row>
    <row r="293" spans="1:2" ht="19.5" customHeight="1">
      <c r="A293" s="144" t="s">
        <v>45</v>
      </c>
      <c r="B293" s="51"/>
    </row>
    <row r="294" spans="1:2" ht="19.5" customHeight="1">
      <c r="A294" s="144" t="s">
        <v>206</v>
      </c>
      <c r="B294" s="51"/>
    </row>
    <row r="295" spans="1:2" ht="19.5" customHeight="1">
      <c r="A295" s="140" t="s">
        <v>207</v>
      </c>
      <c r="B295" s="52">
        <f>SUM(B296:B303)</f>
        <v>6420</v>
      </c>
    </row>
    <row r="296" spans="1:2" ht="19.5" customHeight="1">
      <c r="A296" s="143" t="s">
        <v>36</v>
      </c>
      <c r="B296" s="51">
        <v>5541</v>
      </c>
    </row>
    <row r="297" spans="1:2" ht="19.5" customHeight="1">
      <c r="A297" s="143" t="s">
        <v>37</v>
      </c>
      <c r="B297" s="51">
        <v>879</v>
      </c>
    </row>
    <row r="298" spans="1:2" ht="19.5" customHeight="1">
      <c r="A298" s="143" t="s">
        <v>38</v>
      </c>
      <c r="B298" s="51"/>
    </row>
    <row r="299" spans="1:2" ht="19.5" customHeight="1">
      <c r="A299" s="144" t="s">
        <v>208</v>
      </c>
      <c r="B299" s="51"/>
    </row>
    <row r="300" spans="1:2" ht="19.5" customHeight="1">
      <c r="A300" s="144" t="s">
        <v>209</v>
      </c>
      <c r="B300" s="51"/>
    </row>
    <row r="301" spans="1:2" ht="19.5" customHeight="1">
      <c r="A301" s="144" t="s">
        <v>210</v>
      </c>
      <c r="B301" s="51"/>
    </row>
    <row r="302" spans="1:2" ht="19.5" customHeight="1">
      <c r="A302" s="143" t="s">
        <v>45</v>
      </c>
      <c r="B302" s="51"/>
    </row>
    <row r="303" spans="1:2" ht="19.5" customHeight="1">
      <c r="A303" s="143" t="s">
        <v>211</v>
      </c>
      <c r="B303" s="51"/>
    </row>
    <row r="304" spans="1:2" ht="19.5" customHeight="1">
      <c r="A304" s="142" t="s">
        <v>212</v>
      </c>
      <c r="B304" s="52">
        <f>SUM(B305:B319)</f>
        <v>1570</v>
      </c>
    </row>
    <row r="305" spans="1:2" ht="19.5" customHeight="1">
      <c r="A305" s="144" t="s">
        <v>36</v>
      </c>
      <c r="B305" s="51">
        <v>809</v>
      </c>
    </row>
    <row r="306" spans="1:2" ht="19.5" customHeight="1">
      <c r="A306" s="144" t="s">
        <v>37</v>
      </c>
      <c r="B306" s="51">
        <v>0</v>
      </c>
    </row>
    <row r="307" spans="1:2" ht="19.5" customHeight="1">
      <c r="A307" s="144" t="s">
        <v>38</v>
      </c>
      <c r="B307" s="51">
        <v>0</v>
      </c>
    </row>
    <row r="308" spans="1:2" ht="19.5" customHeight="1">
      <c r="A308" s="51" t="s">
        <v>213</v>
      </c>
      <c r="B308" s="51">
        <v>56</v>
      </c>
    </row>
    <row r="309" spans="1:2" ht="19.5" customHeight="1">
      <c r="A309" s="143" t="s">
        <v>214</v>
      </c>
      <c r="B309" s="51">
        <v>0</v>
      </c>
    </row>
    <row r="310" spans="1:2" ht="19.5" customHeight="1">
      <c r="A310" s="143" t="s">
        <v>215</v>
      </c>
      <c r="B310" s="51">
        <v>510</v>
      </c>
    </row>
    <row r="311" spans="1:2" ht="19.5" customHeight="1">
      <c r="A311" s="146" t="s">
        <v>216</v>
      </c>
      <c r="B311" s="51">
        <v>0</v>
      </c>
    </row>
    <row r="312" spans="1:2" ht="19.5" customHeight="1">
      <c r="A312" s="144" t="s">
        <v>217</v>
      </c>
      <c r="B312" s="51">
        <v>0</v>
      </c>
    </row>
    <row r="313" spans="1:2" ht="19.5" customHeight="1">
      <c r="A313" s="144" t="s">
        <v>218</v>
      </c>
      <c r="B313" s="51">
        <v>0</v>
      </c>
    </row>
    <row r="314" spans="1:2" ht="19.5" customHeight="1">
      <c r="A314" s="144" t="s">
        <v>219</v>
      </c>
      <c r="B314" s="51">
        <v>21</v>
      </c>
    </row>
    <row r="315" spans="1:2" ht="19.5" customHeight="1">
      <c r="A315" s="144" t="s">
        <v>220</v>
      </c>
      <c r="B315" s="51">
        <v>0</v>
      </c>
    </row>
    <row r="316" spans="1:2" ht="19.5" customHeight="1">
      <c r="A316" s="144" t="s">
        <v>221</v>
      </c>
      <c r="B316" s="51">
        <v>0</v>
      </c>
    </row>
    <row r="317" spans="1:2" ht="19.5" customHeight="1">
      <c r="A317" s="144" t="s">
        <v>77</v>
      </c>
      <c r="B317" s="51">
        <v>0</v>
      </c>
    </row>
    <row r="318" spans="1:2" ht="19.5" customHeight="1">
      <c r="A318" s="144" t="s">
        <v>45</v>
      </c>
      <c r="B318" s="51">
        <v>174</v>
      </c>
    </row>
    <row r="319" spans="1:2" ht="19.5" customHeight="1">
      <c r="A319" s="143" t="s">
        <v>222</v>
      </c>
      <c r="B319" s="51">
        <v>0</v>
      </c>
    </row>
    <row r="320" spans="1:2" ht="19.5" customHeight="1">
      <c r="A320" s="148" t="s">
        <v>223</v>
      </c>
      <c r="B320" s="52">
        <f>SUM(B321:B329)</f>
        <v>0</v>
      </c>
    </row>
    <row r="321" spans="1:2" ht="19.5" customHeight="1">
      <c r="A321" s="143" t="s">
        <v>36</v>
      </c>
      <c r="B321" s="51"/>
    </row>
    <row r="322" spans="1:2" ht="19.5" customHeight="1">
      <c r="A322" s="144" t="s">
        <v>37</v>
      </c>
      <c r="B322" s="51"/>
    </row>
    <row r="323" spans="1:2" ht="19.5" customHeight="1">
      <c r="A323" s="144" t="s">
        <v>38</v>
      </c>
      <c r="B323" s="51"/>
    </row>
    <row r="324" spans="1:2" ht="19.5" customHeight="1">
      <c r="A324" s="144" t="s">
        <v>224</v>
      </c>
      <c r="B324" s="51"/>
    </row>
    <row r="325" spans="1:2" ht="19.5" customHeight="1">
      <c r="A325" s="51" t="s">
        <v>225</v>
      </c>
      <c r="B325" s="51"/>
    </row>
    <row r="326" spans="1:2" ht="19.5" customHeight="1">
      <c r="A326" s="143" t="s">
        <v>226</v>
      </c>
      <c r="B326" s="51"/>
    </row>
    <row r="327" spans="1:2" ht="19.5" customHeight="1">
      <c r="A327" s="143" t="s">
        <v>77</v>
      </c>
      <c r="B327" s="51"/>
    </row>
    <row r="328" spans="1:2" ht="19.5" customHeight="1">
      <c r="A328" s="143" t="s">
        <v>45</v>
      </c>
      <c r="B328" s="51"/>
    </row>
    <row r="329" spans="1:2" ht="19.5" customHeight="1">
      <c r="A329" s="143" t="s">
        <v>227</v>
      </c>
      <c r="B329" s="51"/>
    </row>
    <row r="330" spans="1:2" ht="19.5" customHeight="1">
      <c r="A330" s="147" t="s">
        <v>228</v>
      </c>
      <c r="B330" s="52">
        <f>SUM(B331:B339)</f>
        <v>0</v>
      </c>
    </row>
    <row r="331" spans="1:2" ht="19.5" customHeight="1">
      <c r="A331" s="144" t="s">
        <v>36</v>
      </c>
      <c r="B331" s="51"/>
    </row>
    <row r="332" spans="1:2" ht="19.5" customHeight="1">
      <c r="A332" s="144" t="s">
        <v>37</v>
      </c>
      <c r="B332" s="51"/>
    </row>
    <row r="333" spans="1:2" ht="19.5" customHeight="1">
      <c r="A333" s="143" t="s">
        <v>38</v>
      </c>
      <c r="B333" s="51"/>
    </row>
    <row r="334" spans="1:2" ht="19.5" customHeight="1">
      <c r="A334" s="143" t="s">
        <v>229</v>
      </c>
      <c r="B334" s="51"/>
    </row>
    <row r="335" spans="1:2" ht="19.5" customHeight="1">
      <c r="A335" s="143" t="s">
        <v>230</v>
      </c>
      <c r="B335" s="51"/>
    </row>
    <row r="336" spans="1:2" ht="19.5" customHeight="1">
      <c r="A336" s="144" t="s">
        <v>231</v>
      </c>
      <c r="B336" s="51"/>
    </row>
    <row r="337" spans="1:2" ht="19.5" customHeight="1">
      <c r="A337" s="144" t="s">
        <v>77</v>
      </c>
      <c r="B337" s="51"/>
    </row>
    <row r="338" spans="1:2" ht="19.5" customHeight="1">
      <c r="A338" s="144" t="s">
        <v>45</v>
      </c>
      <c r="B338" s="51"/>
    </row>
    <row r="339" spans="1:2" ht="19.5" customHeight="1">
      <c r="A339" s="144" t="s">
        <v>232</v>
      </c>
      <c r="B339" s="51"/>
    </row>
    <row r="340" spans="1:2" ht="19.5" customHeight="1">
      <c r="A340" s="140" t="s">
        <v>233</v>
      </c>
      <c r="B340" s="52">
        <f>SUM(B341:B347)</f>
        <v>0</v>
      </c>
    </row>
    <row r="341" spans="1:2" ht="19.5" customHeight="1">
      <c r="A341" s="143" t="s">
        <v>36</v>
      </c>
      <c r="B341" s="51"/>
    </row>
    <row r="342" spans="1:2" ht="19.5" customHeight="1">
      <c r="A342" s="143" t="s">
        <v>37</v>
      </c>
      <c r="B342" s="51"/>
    </row>
    <row r="343" spans="1:2" ht="19.5" customHeight="1">
      <c r="A343" s="146" t="s">
        <v>38</v>
      </c>
      <c r="B343" s="51"/>
    </row>
    <row r="344" spans="1:2" ht="19.5" customHeight="1">
      <c r="A344" s="150" t="s">
        <v>234</v>
      </c>
      <c r="B344" s="51"/>
    </row>
    <row r="345" spans="1:2" ht="19.5" customHeight="1">
      <c r="A345" s="144" t="s">
        <v>235</v>
      </c>
      <c r="B345" s="51"/>
    </row>
    <row r="346" spans="1:2" ht="19.5" customHeight="1">
      <c r="A346" s="144" t="s">
        <v>45</v>
      </c>
      <c r="B346" s="51"/>
    </row>
    <row r="347" spans="1:2" ht="19.5" customHeight="1">
      <c r="A347" s="143" t="s">
        <v>236</v>
      </c>
      <c r="B347" s="51"/>
    </row>
    <row r="348" spans="1:2" ht="19.5" customHeight="1">
      <c r="A348" s="142" t="s">
        <v>237</v>
      </c>
      <c r="B348" s="52">
        <f>SUM(B349:B353)</f>
        <v>0</v>
      </c>
    </row>
    <row r="349" spans="1:2" ht="19.5" customHeight="1">
      <c r="A349" s="143" t="s">
        <v>36</v>
      </c>
      <c r="B349" s="51"/>
    </row>
    <row r="350" spans="1:2" ht="19.5" customHeight="1">
      <c r="A350" s="144" t="s">
        <v>37</v>
      </c>
      <c r="B350" s="51"/>
    </row>
    <row r="351" spans="1:2" ht="19.5" customHeight="1">
      <c r="A351" s="143" t="s">
        <v>77</v>
      </c>
      <c r="B351" s="51"/>
    </row>
    <row r="352" spans="1:2" ht="19.5" customHeight="1">
      <c r="A352" s="144" t="s">
        <v>238</v>
      </c>
      <c r="B352" s="51"/>
    </row>
    <row r="353" spans="1:2" ht="19.5" customHeight="1">
      <c r="A353" s="143" t="s">
        <v>239</v>
      </c>
      <c r="B353" s="51"/>
    </row>
    <row r="354" spans="1:2" ht="19.5" customHeight="1">
      <c r="A354" s="142" t="s">
        <v>240</v>
      </c>
      <c r="B354" s="52">
        <f>B355</f>
        <v>297</v>
      </c>
    </row>
    <row r="355" spans="1:2" ht="19.5" customHeight="1">
      <c r="A355" s="143" t="s">
        <v>241</v>
      </c>
      <c r="B355" s="51">
        <v>297</v>
      </c>
    </row>
    <row r="356" spans="1:2" ht="19.5" customHeight="1">
      <c r="A356" s="140" t="s">
        <v>242</v>
      </c>
      <c r="B356" s="52">
        <f>B357+B362+B371+B377+B383+B387+B391+B395+B401+B408</f>
        <v>45474</v>
      </c>
    </row>
    <row r="357" spans="1:2" ht="19.5" customHeight="1">
      <c r="A357" s="147" t="s">
        <v>243</v>
      </c>
      <c r="B357" s="52">
        <f>SUM(B358:B361)</f>
        <v>15253</v>
      </c>
    </row>
    <row r="358" spans="1:2" ht="19.5" customHeight="1">
      <c r="A358" s="143" t="s">
        <v>36</v>
      </c>
      <c r="B358" s="51">
        <v>79</v>
      </c>
    </row>
    <row r="359" spans="1:2" ht="19.5" customHeight="1">
      <c r="A359" s="143" t="s">
        <v>37</v>
      </c>
      <c r="B359" s="51">
        <v>0</v>
      </c>
    </row>
    <row r="360" spans="1:2" ht="19.5" customHeight="1">
      <c r="A360" s="143" t="s">
        <v>38</v>
      </c>
      <c r="B360" s="51">
        <v>0</v>
      </c>
    </row>
    <row r="361" spans="1:2" ht="19.5" customHeight="1">
      <c r="A361" s="150" t="s">
        <v>244</v>
      </c>
      <c r="B361" s="51">
        <v>15174</v>
      </c>
    </row>
    <row r="362" spans="1:2" ht="19.5" customHeight="1">
      <c r="A362" s="142" t="s">
        <v>245</v>
      </c>
      <c r="B362" s="52">
        <f>SUM(B363:B370)</f>
        <v>26266</v>
      </c>
    </row>
    <row r="363" spans="1:2" ht="19.5" customHeight="1">
      <c r="A363" s="143" t="s">
        <v>246</v>
      </c>
      <c r="B363" s="51">
        <v>2081</v>
      </c>
    </row>
    <row r="364" spans="1:2" ht="19.5" customHeight="1">
      <c r="A364" s="143" t="s">
        <v>247</v>
      </c>
      <c r="B364" s="51">
        <v>21099</v>
      </c>
    </row>
    <row r="365" spans="1:2" ht="19.5" customHeight="1">
      <c r="A365" s="144" t="s">
        <v>248</v>
      </c>
      <c r="B365" s="51">
        <v>0</v>
      </c>
    </row>
    <row r="366" spans="1:2" ht="19.5" customHeight="1">
      <c r="A366" s="144" t="s">
        <v>249</v>
      </c>
      <c r="B366" s="51">
        <v>0</v>
      </c>
    </row>
    <row r="367" spans="1:2" ht="19.5" customHeight="1">
      <c r="A367" s="144" t="s">
        <v>250</v>
      </c>
      <c r="B367" s="51">
        <v>0</v>
      </c>
    </row>
    <row r="368" spans="1:2" ht="19.5" customHeight="1">
      <c r="A368" s="143" t="s">
        <v>251</v>
      </c>
      <c r="B368" s="51">
        <v>0</v>
      </c>
    </row>
    <row r="369" spans="1:2" ht="19.5" customHeight="1">
      <c r="A369" s="143" t="s">
        <v>252</v>
      </c>
      <c r="B369" s="51">
        <v>0</v>
      </c>
    </row>
    <row r="370" spans="1:2" ht="19.5" customHeight="1">
      <c r="A370" s="143" t="s">
        <v>253</v>
      </c>
      <c r="B370" s="51">
        <v>3086</v>
      </c>
    </row>
    <row r="371" spans="1:2" ht="19.5" customHeight="1">
      <c r="A371" s="142" t="s">
        <v>254</v>
      </c>
      <c r="B371" s="52">
        <f>SUM(B372:B376)</f>
        <v>30</v>
      </c>
    </row>
    <row r="372" spans="1:2" ht="19.5" customHeight="1">
      <c r="A372" s="143" t="s">
        <v>255</v>
      </c>
      <c r="B372" s="51"/>
    </row>
    <row r="373" spans="1:2" ht="19.5" customHeight="1">
      <c r="A373" s="151" t="s">
        <v>256</v>
      </c>
      <c r="B373" s="51"/>
    </row>
    <row r="374" spans="1:2" ht="19.5" customHeight="1">
      <c r="A374" s="143" t="s">
        <v>257</v>
      </c>
      <c r="B374" s="51"/>
    </row>
    <row r="375" spans="1:2" ht="19.5" customHeight="1">
      <c r="A375" s="144" t="s">
        <v>258</v>
      </c>
      <c r="B375" s="51"/>
    </row>
    <row r="376" spans="1:2" ht="19.5" customHeight="1">
      <c r="A376" s="144" t="s">
        <v>259</v>
      </c>
      <c r="B376" s="51">
        <v>30</v>
      </c>
    </row>
    <row r="377" spans="1:2" ht="19.5" customHeight="1">
      <c r="A377" s="140" t="s">
        <v>260</v>
      </c>
      <c r="B377" s="52">
        <f>SUM(B378:B382)</f>
        <v>0</v>
      </c>
    </row>
    <row r="378" spans="1:2" ht="19.5" customHeight="1">
      <c r="A378" s="143" t="s">
        <v>261</v>
      </c>
      <c r="B378" s="51"/>
    </row>
    <row r="379" spans="1:2" ht="19.5" customHeight="1">
      <c r="A379" s="143" t="s">
        <v>262</v>
      </c>
      <c r="B379" s="51"/>
    </row>
    <row r="380" spans="1:2" ht="19.5" customHeight="1">
      <c r="A380" s="143" t="s">
        <v>263</v>
      </c>
      <c r="B380" s="51"/>
    </row>
    <row r="381" spans="1:2" ht="19.5" customHeight="1">
      <c r="A381" s="144" t="s">
        <v>264</v>
      </c>
      <c r="B381" s="51"/>
    </row>
    <row r="382" spans="1:2" ht="19.5" customHeight="1">
      <c r="A382" s="144" t="s">
        <v>265</v>
      </c>
      <c r="B382" s="51"/>
    </row>
    <row r="383" spans="1:2" ht="19.5" customHeight="1">
      <c r="A383" s="147" t="s">
        <v>266</v>
      </c>
      <c r="B383" s="52">
        <f>SUM(B384:B386)</f>
        <v>0</v>
      </c>
    </row>
    <row r="384" spans="1:2" ht="19.5" customHeight="1">
      <c r="A384" s="143" t="s">
        <v>267</v>
      </c>
      <c r="B384" s="51"/>
    </row>
    <row r="385" spans="1:2" ht="19.5" customHeight="1">
      <c r="A385" s="143" t="s">
        <v>268</v>
      </c>
      <c r="B385" s="51"/>
    </row>
    <row r="386" spans="1:2" ht="19.5" customHeight="1">
      <c r="A386" s="143" t="s">
        <v>269</v>
      </c>
      <c r="B386" s="51"/>
    </row>
    <row r="387" spans="1:2" ht="19.5" customHeight="1">
      <c r="A387" s="147" t="s">
        <v>270</v>
      </c>
      <c r="B387" s="52">
        <f>SUM(B388:B390)</f>
        <v>0</v>
      </c>
    </row>
    <row r="388" spans="1:2" ht="19.5" customHeight="1">
      <c r="A388" s="144" t="s">
        <v>271</v>
      </c>
      <c r="B388" s="51"/>
    </row>
    <row r="389" spans="1:2" ht="19.5" customHeight="1">
      <c r="A389" s="144" t="s">
        <v>272</v>
      </c>
      <c r="B389" s="51"/>
    </row>
    <row r="390" spans="1:2" ht="19.5" customHeight="1">
      <c r="A390" s="51" t="s">
        <v>273</v>
      </c>
      <c r="B390" s="51"/>
    </row>
    <row r="391" spans="1:2" ht="19.5" customHeight="1">
      <c r="A391" s="142" t="s">
        <v>274</v>
      </c>
      <c r="B391" s="52">
        <f>SUM(B392:B394)</f>
        <v>402</v>
      </c>
    </row>
    <row r="392" spans="1:2" ht="19.5" customHeight="1">
      <c r="A392" s="143" t="s">
        <v>275</v>
      </c>
      <c r="B392" s="51">
        <v>402</v>
      </c>
    </row>
    <row r="393" spans="1:2" ht="19.5" customHeight="1">
      <c r="A393" s="143" t="s">
        <v>276</v>
      </c>
      <c r="B393" s="51">
        <v>0</v>
      </c>
    </row>
    <row r="394" spans="1:2" ht="19.5" customHeight="1">
      <c r="A394" s="144" t="s">
        <v>277</v>
      </c>
      <c r="B394" s="51">
        <v>0</v>
      </c>
    </row>
    <row r="395" spans="1:2" ht="19.5" customHeight="1">
      <c r="A395" s="147" t="s">
        <v>278</v>
      </c>
      <c r="B395" s="52">
        <f>SUM(B396:B400)</f>
        <v>77</v>
      </c>
    </row>
    <row r="396" spans="1:2" ht="19.5" customHeight="1">
      <c r="A396" s="144" t="s">
        <v>279</v>
      </c>
      <c r="B396" s="51">
        <v>0</v>
      </c>
    </row>
    <row r="397" spans="1:2" ht="19.5" customHeight="1">
      <c r="A397" s="143" t="s">
        <v>280</v>
      </c>
      <c r="B397" s="51">
        <v>77</v>
      </c>
    </row>
    <row r="398" spans="1:2" ht="19.5" customHeight="1">
      <c r="A398" s="143" t="s">
        <v>281</v>
      </c>
      <c r="B398" s="51">
        <v>0</v>
      </c>
    </row>
    <row r="399" spans="1:2" ht="19.5" customHeight="1">
      <c r="A399" s="143" t="s">
        <v>282</v>
      </c>
      <c r="B399" s="51">
        <v>0</v>
      </c>
    </row>
    <row r="400" spans="1:2" ht="19.5" customHeight="1">
      <c r="A400" s="143" t="s">
        <v>283</v>
      </c>
      <c r="B400" s="51">
        <v>0</v>
      </c>
    </row>
    <row r="401" spans="1:2" ht="19.5" customHeight="1">
      <c r="A401" s="142" t="s">
        <v>284</v>
      </c>
      <c r="B401" s="52">
        <f>SUM(B402:B407)</f>
        <v>2494</v>
      </c>
    </row>
    <row r="402" spans="1:2" ht="19.5" customHeight="1">
      <c r="A402" s="144" t="s">
        <v>285</v>
      </c>
      <c r="B402" s="51">
        <v>0</v>
      </c>
    </row>
    <row r="403" spans="1:2" ht="19.5" customHeight="1">
      <c r="A403" s="144" t="s">
        <v>286</v>
      </c>
      <c r="B403" s="51">
        <v>0</v>
      </c>
    </row>
    <row r="404" spans="1:2" ht="19.5" customHeight="1">
      <c r="A404" s="144" t="s">
        <v>287</v>
      </c>
      <c r="B404" s="51">
        <v>0</v>
      </c>
    </row>
    <row r="405" spans="1:2" ht="19.5" customHeight="1">
      <c r="A405" s="51" t="s">
        <v>288</v>
      </c>
      <c r="B405" s="51">
        <v>0</v>
      </c>
    </row>
    <row r="406" spans="1:2" ht="19.5" customHeight="1">
      <c r="A406" s="143" t="s">
        <v>289</v>
      </c>
      <c r="B406" s="51">
        <v>0</v>
      </c>
    </row>
    <row r="407" spans="1:2" ht="19.5" customHeight="1">
      <c r="A407" s="143" t="s">
        <v>290</v>
      </c>
      <c r="B407" s="51">
        <v>2494</v>
      </c>
    </row>
    <row r="408" spans="1:2" ht="19.5" customHeight="1">
      <c r="A408" s="142" t="s">
        <v>291</v>
      </c>
      <c r="B408" s="52">
        <v>952</v>
      </c>
    </row>
    <row r="409" spans="1:2" ht="19.5" customHeight="1">
      <c r="A409" s="140" t="s">
        <v>292</v>
      </c>
      <c r="B409" s="52">
        <f>B410+B415+B423+B429+B433+B438+B443+B450+B454+B458</f>
        <v>3532</v>
      </c>
    </row>
    <row r="410" spans="1:2" ht="19.5" customHeight="1">
      <c r="A410" s="147" t="s">
        <v>293</v>
      </c>
      <c r="B410" s="52">
        <f>SUM(B411:B414)</f>
        <v>48</v>
      </c>
    </row>
    <row r="411" spans="1:2" ht="19.5" customHeight="1">
      <c r="A411" s="143" t="s">
        <v>36</v>
      </c>
      <c r="B411" s="51">
        <v>48</v>
      </c>
    </row>
    <row r="412" spans="1:2" ht="19.5" customHeight="1">
      <c r="A412" s="143" t="s">
        <v>37</v>
      </c>
      <c r="B412" s="51"/>
    </row>
    <row r="413" spans="1:2" ht="19.5" customHeight="1">
      <c r="A413" s="143" t="s">
        <v>38</v>
      </c>
      <c r="B413" s="51"/>
    </row>
    <row r="414" spans="1:2" ht="19.5" customHeight="1">
      <c r="A414" s="144" t="s">
        <v>294</v>
      </c>
      <c r="B414" s="51"/>
    </row>
    <row r="415" spans="1:2" ht="19.5" customHeight="1">
      <c r="A415" s="142" t="s">
        <v>295</v>
      </c>
      <c r="B415" s="52">
        <f>SUM(B416:B422)</f>
        <v>0</v>
      </c>
    </row>
    <row r="416" spans="1:2" ht="19.5" customHeight="1">
      <c r="A416" s="143" t="s">
        <v>296</v>
      </c>
      <c r="B416" s="51"/>
    </row>
    <row r="417" spans="1:2" ht="19.5" customHeight="1">
      <c r="A417" s="51" t="s">
        <v>297</v>
      </c>
      <c r="B417" s="51"/>
    </row>
    <row r="418" spans="1:2" ht="19.5" customHeight="1">
      <c r="A418" s="143" t="s">
        <v>298</v>
      </c>
      <c r="B418" s="51"/>
    </row>
    <row r="419" spans="1:2" ht="19.5" customHeight="1">
      <c r="A419" s="143" t="s">
        <v>299</v>
      </c>
      <c r="B419" s="51"/>
    </row>
    <row r="420" spans="1:2" ht="19.5" customHeight="1">
      <c r="A420" s="143" t="s">
        <v>300</v>
      </c>
      <c r="B420" s="51"/>
    </row>
    <row r="421" spans="1:2" ht="19.5" customHeight="1">
      <c r="A421" s="144" t="s">
        <v>301</v>
      </c>
      <c r="B421" s="51"/>
    </row>
    <row r="422" spans="1:2" ht="19.5" customHeight="1">
      <c r="A422" s="144" t="s">
        <v>302</v>
      </c>
      <c r="B422" s="51"/>
    </row>
    <row r="423" spans="1:2" ht="19.5" customHeight="1">
      <c r="A423" s="147" t="s">
        <v>303</v>
      </c>
      <c r="B423" s="52">
        <f>SUM(B424:B428)</f>
        <v>0</v>
      </c>
    </row>
    <row r="424" spans="1:2" ht="19.5" customHeight="1">
      <c r="A424" s="143" t="s">
        <v>296</v>
      </c>
      <c r="B424" s="51"/>
    </row>
    <row r="425" spans="1:2" ht="19.5" customHeight="1">
      <c r="A425" s="143" t="s">
        <v>304</v>
      </c>
      <c r="B425" s="51"/>
    </row>
    <row r="426" spans="1:2" ht="19.5" customHeight="1">
      <c r="A426" s="143" t="s">
        <v>305</v>
      </c>
      <c r="B426" s="51"/>
    </row>
    <row r="427" spans="1:2" ht="19.5" customHeight="1">
      <c r="A427" s="144" t="s">
        <v>306</v>
      </c>
      <c r="B427" s="51"/>
    </row>
    <row r="428" spans="1:2" ht="19.5" customHeight="1">
      <c r="A428" s="144" t="s">
        <v>307</v>
      </c>
      <c r="B428" s="51"/>
    </row>
    <row r="429" spans="1:2" ht="19.5" customHeight="1">
      <c r="A429" s="147" t="s">
        <v>308</v>
      </c>
      <c r="B429" s="52">
        <f>SUM(B430:B432)</f>
        <v>3400</v>
      </c>
    </row>
    <row r="430" spans="1:2" ht="19.5" customHeight="1">
      <c r="A430" s="51" t="s">
        <v>296</v>
      </c>
      <c r="B430" s="51"/>
    </row>
    <row r="431" spans="1:2" ht="19.5" customHeight="1">
      <c r="A431" s="143" t="s">
        <v>309</v>
      </c>
      <c r="B431" s="51"/>
    </row>
    <row r="432" spans="1:2" ht="19.5" customHeight="1">
      <c r="A432" s="144" t="s">
        <v>310</v>
      </c>
      <c r="B432" s="51">
        <v>3400</v>
      </c>
    </row>
    <row r="433" spans="1:2" ht="19.5" customHeight="1">
      <c r="A433" s="147" t="s">
        <v>311</v>
      </c>
      <c r="B433" s="52">
        <f>SUM(B434:B437)</f>
        <v>10</v>
      </c>
    </row>
    <row r="434" spans="1:2" ht="19.5" customHeight="1">
      <c r="A434" s="144" t="s">
        <v>296</v>
      </c>
      <c r="B434" s="51">
        <v>0</v>
      </c>
    </row>
    <row r="435" spans="1:2" ht="19.5" customHeight="1">
      <c r="A435" s="143" t="s">
        <v>312</v>
      </c>
      <c r="B435" s="51">
        <v>0</v>
      </c>
    </row>
    <row r="436" spans="1:2" ht="19.5" customHeight="1">
      <c r="A436" s="143" t="s">
        <v>313</v>
      </c>
      <c r="B436" s="51">
        <v>0</v>
      </c>
    </row>
    <row r="437" spans="1:2" ht="19.5" customHeight="1">
      <c r="A437" s="143" t="s">
        <v>314</v>
      </c>
      <c r="B437" s="51">
        <v>10</v>
      </c>
    </row>
    <row r="438" spans="1:2" ht="19.5" customHeight="1">
      <c r="A438" s="147" t="s">
        <v>315</v>
      </c>
      <c r="B438" s="52">
        <f>SUM(B439:B442)</f>
        <v>0</v>
      </c>
    </row>
    <row r="439" spans="1:2" ht="19.5" customHeight="1">
      <c r="A439" s="144" t="s">
        <v>316</v>
      </c>
      <c r="B439" s="51"/>
    </row>
    <row r="440" spans="1:2" ht="19.5" customHeight="1">
      <c r="A440" s="144" t="s">
        <v>317</v>
      </c>
      <c r="B440" s="51"/>
    </row>
    <row r="441" spans="1:2" ht="19.5" customHeight="1">
      <c r="A441" s="144" t="s">
        <v>318</v>
      </c>
      <c r="B441" s="51"/>
    </row>
    <row r="442" spans="1:2" ht="19.5" customHeight="1">
      <c r="A442" s="144" t="s">
        <v>319</v>
      </c>
      <c r="B442" s="51"/>
    </row>
    <row r="443" spans="1:2" ht="19.5" customHeight="1">
      <c r="A443" s="142" t="s">
        <v>320</v>
      </c>
      <c r="B443" s="52">
        <f>SUM(B444:B449)</f>
        <v>44</v>
      </c>
    </row>
    <row r="444" spans="1:2" ht="19.5" customHeight="1">
      <c r="A444" s="143" t="s">
        <v>296</v>
      </c>
      <c r="B444" s="51">
        <v>0</v>
      </c>
    </row>
    <row r="445" spans="1:2" ht="19.5" customHeight="1">
      <c r="A445" s="144" t="s">
        <v>321</v>
      </c>
      <c r="B445" s="51">
        <v>43</v>
      </c>
    </row>
    <row r="446" spans="1:2" ht="19.5" customHeight="1">
      <c r="A446" s="144" t="s">
        <v>322</v>
      </c>
      <c r="B446" s="51">
        <v>0</v>
      </c>
    </row>
    <row r="447" spans="1:2" ht="19.5" customHeight="1">
      <c r="A447" s="144" t="s">
        <v>323</v>
      </c>
      <c r="B447" s="51">
        <v>0</v>
      </c>
    </row>
    <row r="448" spans="1:2" ht="19.5" customHeight="1">
      <c r="A448" s="143" t="s">
        <v>324</v>
      </c>
      <c r="B448" s="51">
        <v>0</v>
      </c>
    </row>
    <row r="449" spans="1:2" ht="19.5" customHeight="1">
      <c r="A449" s="143" t="s">
        <v>325</v>
      </c>
      <c r="B449" s="51">
        <v>1</v>
      </c>
    </row>
    <row r="450" spans="1:2" ht="19.5" customHeight="1">
      <c r="A450" s="142" t="s">
        <v>326</v>
      </c>
      <c r="B450" s="52">
        <f>SUM(B451:B453)</f>
        <v>0</v>
      </c>
    </row>
    <row r="451" spans="1:2" ht="19.5" customHeight="1">
      <c r="A451" s="144" t="s">
        <v>327</v>
      </c>
      <c r="B451" s="51"/>
    </row>
    <row r="452" spans="1:2" ht="19.5" customHeight="1">
      <c r="A452" s="144" t="s">
        <v>328</v>
      </c>
      <c r="B452" s="51"/>
    </row>
    <row r="453" spans="1:2" ht="19.5" customHeight="1">
      <c r="A453" s="144" t="s">
        <v>329</v>
      </c>
      <c r="B453" s="51"/>
    </row>
    <row r="454" spans="1:2" ht="19.5" customHeight="1">
      <c r="A454" s="140" t="s">
        <v>330</v>
      </c>
      <c r="B454" s="52">
        <f>SUM(B455:B457)</f>
        <v>0</v>
      </c>
    </row>
    <row r="455" spans="1:2" ht="19.5" customHeight="1">
      <c r="A455" s="144" t="s">
        <v>331</v>
      </c>
      <c r="B455" s="51"/>
    </row>
    <row r="456" spans="1:2" ht="19.5" customHeight="1">
      <c r="A456" s="144" t="s">
        <v>332</v>
      </c>
      <c r="B456" s="51"/>
    </row>
    <row r="457" spans="1:2" ht="19.5" customHeight="1">
      <c r="A457" s="149" t="s">
        <v>333</v>
      </c>
      <c r="B457" s="51"/>
    </row>
    <row r="458" spans="1:2" ht="19.5" customHeight="1">
      <c r="A458" s="142" t="s">
        <v>334</v>
      </c>
      <c r="B458" s="52">
        <f>SUM(B459:B462)</f>
        <v>30</v>
      </c>
    </row>
    <row r="459" spans="1:2" ht="19.5" customHeight="1">
      <c r="A459" s="143" t="s">
        <v>335</v>
      </c>
      <c r="B459" s="51"/>
    </row>
    <row r="460" spans="1:2" ht="19.5" customHeight="1">
      <c r="A460" s="144" t="s">
        <v>336</v>
      </c>
      <c r="B460" s="51"/>
    </row>
    <row r="461" spans="1:2" ht="19.5" customHeight="1">
      <c r="A461" s="144" t="s">
        <v>337</v>
      </c>
      <c r="B461" s="51"/>
    </row>
    <row r="462" spans="1:2" ht="19.5" customHeight="1">
      <c r="A462" s="144" t="s">
        <v>338</v>
      </c>
      <c r="B462" s="51">
        <v>30</v>
      </c>
    </row>
    <row r="463" spans="1:2" ht="19.5" customHeight="1">
      <c r="A463" s="140" t="s">
        <v>339</v>
      </c>
      <c r="B463" s="52">
        <f>B464+B480+B488+B499+B508+B516</f>
        <v>2603</v>
      </c>
    </row>
    <row r="464" spans="1:2" ht="19.5" customHeight="1">
      <c r="A464" s="140" t="s">
        <v>340</v>
      </c>
      <c r="B464" s="52">
        <f>SUM(B465:B479)</f>
        <v>1730</v>
      </c>
    </row>
    <row r="465" spans="1:2" ht="19.5" customHeight="1">
      <c r="A465" s="51" t="s">
        <v>36</v>
      </c>
      <c r="B465" s="51">
        <v>87</v>
      </c>
    </row>
    <row r="466" spans="1:2" ht="19.5" customHeight="1">
      <c r="A466" s="51" t="s">
        <v>37</v>
      </c>
      <c r="B466" s="51">
        <v>0</v>
      </c>
    </row>
    <row r="467" spans="1:2" ht="19.5" customHeight="1">
      <c r="A467" s="51" t="s">
        <v>38</v>
      </c>
      <c r="B467" s="51">
        <v>0</v>
      </c>
    </row>
    <row r="468" spans="1:2" ht="19.5" customHeight="1">
      <c r="A468" s="51" t="s">
        <v>341</v>
      </c>
      <c r="B468" s="51">
        <v>144</v>
      </c>
    </row>
    <row r="469" spans="1:2" ht="19.5" customHeight="1">
      <c r="A469" s="51" t="s">
        <v>342</v>
      </c>
      <c r="B469" s="51">
        <v>0</v>
      </c>
    </row>
    <row r="470" spans="1:2" ht="19.5" customHeight="1">
      <c r="A470" s="51" t="s">
        <v>343</v>
      </c>
      <c r="B470" s="51">
        <v>0</v>
      </c>
    </row>
    <row r="471" spans="1:2" ht="19.5" customHeight="1">
      <c r="A471" s="51" t="s">
        <v>344</v>
      </c>
      <c r="B471" s="51">
        <v>0</v>
      </c>
    </row>
    <row r="472" spans="1:2" ht="19.5" customHeight="1">
      <c r="A472" s="51" t="s">
        <v>345</v>
      </c>
      <c r="B472" s="51">
        <v>0</v>
      </c>
    </row>
    <row r="473" spans="1:2" ht="19.5" customHeight="1">
      <c r="A473" s="51" t="s">
        <v>346</v>
      </c>
      <c r="B473" s="51">
        <v>178</v>
      </c>
    </row>
    <row r="474" spans="1:2" ht="19.5" customHeight="1">
      <c r="A474" s="51" t="s">
        <v>347</v>
      </c>
      <c r="B474" s="51">
        <v>0</v>
      </c>
    </row>
    <row r="475" spans="1:2" ht="19.5" customHeight="1">
      <c r="A475" s="51" t="s">
        <v>348</v>
      </c>
      <c r="B475" s="51">
        <v>0</v>
      </c>
    </row>
    <row r="476" spans="1:2" ht="19.5" customHeight="1">
      <c r="A476" s="51" t="s">
        <v>349</v>
      </c>
      <c r="B476" s="51">
        <v>0</v>
      </c>
    </row>
    <row r="477" spans="1:2" ht="19.5" customHeight="1">
      <c r="A477" s="51" t="s">
        <v>350</v>
      </c>
      <c r="B477" s="51">
        <v>0</v>
      </c>
    </row>
    <row r="478" spans="1:2" ht="19.5" customHeight="1">
      <c r="A478" s="157" t="s">
        <v>351</v>
      </c>
      <c r="B478" s="51">
        <v>0</v>
      </c>
    </row>
    <row r="479" spans="1:2" ht="19.5" customHeight="1">
      <c r="A479" s="51" t="s">
        <v>352</v>
      </c>
      <c r="B479" s="51">
        <v>1321</v>
      </c>
    </row>
    <row r="480" spans="1:2" ht="19.5" customHeight="1">
      <c r="A480" s="140" t="s">
        <v>353</v>
      </c>
      <c r="B480" s="52">
        <f>SUM(B481:B487)</f>
        <v>0</v>
      </c>
    </row>
    <row r="481" spans="1:2" ht="19.5" customHeight="1">
      <c r="A481" s="51" t="s">
        <v>36</v>
      </c>
      <c r="B481" s="51"/>
    </row>
    <row r="482" spans="1:2" ht="19.5" customHeight="1">
      <c r="A482" s="51" t="s">
        <v>37</v>
      </c>
      <c r="B482" s="51"/>
    </row>
    <row r="483" spans="1:2" ht="19.5" customHeight="1">
      <c r="A483" s="51" t="s">
        <v>38</v>
      </c>
      <c r="B483" s="51"/>
    </row>
    <row r="484" spans="1:2" ht="19.5" customHeight="1">
      <c r="A484" s="51" t="s">
        <v>354</v>
      </c>
      <c r="B484" s="51"/>
    </row>
    <row r="485" spans="1:2" ht="19.5" customHeight="1">
      <c r="A485" s="51" t="s">
        <v>355</v>
      </c>
      <c r="B485" s="51"/>
    </row>
    <row r="486" spans="1:2" ht="19.5" customHeight="1">
      <c r="A486" s="51" t="s">
        <v>356</v>
      </c>
      <c r="B486" s="51"/>
    </row>
    <row r="487" spans="1:2" ht="19.5" customHeight="1">
      <c r="A487" s="51" t="s">
        <v>357</v>
      </c>
      <c r="B487" s="51"/>
    </row>
    <row r="488" spans="1:2" ht="19.5" customHeight="1">
      <c r="A488" s="140" t="s">
        <v>358</v>
      </c>
      <c r="B488" s="52">
        <f>SUM(B489:B498)</f>
        <v>122</v>
      </c>
    </row>
    <row r="489" spans="1:2" ht="19.5" customHeight="1">
      <c r="A489" s="51" t="s">
        <v>36</v>
      </c>
      <c r="B489" s="51">
        <v>0</v>
      </c>
    </row>
    <row r="490" spans="1:2" ht="19.5" customHeight="1">
      <c r="A490" s="51" t="s">
        <v>37</v>
      </c>
      <c r="B490" s="51">
        <v>0</v>
      </c>
    </row>
    <row r="491" spans="1:2" ht="19.5" customHeight="1">
      <c r="A491" s="51" t="s">
        <v>38</v>
      </c>
      <c r="B491" s="51">
        <v>0</v>
      </c>
    </row>
    <row r="492" spans="1:2" ht="19.5" customHeight="1">
      <c r="A492" s="51" t="s">
        <v>359</v>
      </c>
      <c r="B492" s="51">
        <v>0</v>
      </c>
    </row>
    <row r="493" spans="1:2" ht="19.5" customHeight="1">
      <c r="A493" s="51" t="s">
        <v>360</v>
      </c>
      <c r="B493" s="51">
        <v>0</v>
      </c>
    </row>
    <row r="494" spans="1:2" ht="19.5" customHeight="1">
      <c r="A494" s="51" t="s">
        <v>361</v>
      </c>
      <c r="B494" s="51">
        <v>0</v>
      </c>
    </row>
    <row r="495" spans="1:2" ht="19.5" customHeight="1">
      <c r="A495" s="51" t="s">
        <v>362</v>
      </c>
      <c r="B495" s="51">
        <v>0</v>
      </c>
    </row>
    <row r="496" spans="1:2" ht="19.5" customHeight="1">
      <c r="A496" s="51" t="s">
        <v>363</v>
      </c>
      <c r="B496" s="51">
        <v>0</v>
      </c>
    </row>
    <row r="497" spans="1:2" ht="19.5" customHeight="1">
      <c r="A497" s="51" t="s">
        <v>364</v>
      </c>
      <c r="B497" s="51">
        <v>0</v>
      </c>
    </row>
    <row r="498" spans="1:2" ht="19.5" customHeight="1">
      <c r="A498" s="51" t="s">
        <v>365</v>
      </c>
      <c r="B498" s="51">
        <v>122</v>
      </c>
    </row>
    <row r="499" spans="1:2" ht="19.5" customHeight="1">
      <c r="A499" s="140" t="s">
        <v>366</v>
      </c>
      <c r="B499" s="52">
        <f>SUM(B500:B507)</f>
        <v>0</v>
      </c>
    </row>
    <row r="500" spans="1:2" ht="19.5" customHeight="1">
      <c r="A500" s="51" t="s">
        <v>36</v>
      </c>
      <c r="B500" s="51"/>
    </row>
    <row r="501" spans="1:2" ht="19.5" customHeight="1">
      <c r="A501" s="51" t="s">
        <v>367</v>
      </c>
      <c r="B501" s="51"/>
    </row>
    <row r="502" spans="1:2" ht="19.5" customHeight="1">
      <c r="A502" s="51" t="s">
        <v>38</v>
      </c>
      <c r="B502" s="51"/>
    </row>
    <row r="503" spans="1:2" ht="19.5" customHeight="1">
      <c r="A503" s="51" t="s">
        <v>368</v>
      </c>
      <c r="B503" s="51"/>
    </row>
    <row r="504" spans="1:2" ht="19.5" customHeight="1">
      <c r="A504" s="51" t="s">
        <v>369</v>
      </c>
      <c r="B504" s="51"/>
    </row>
    <row r="505" spans="1:2" ht="19.5" customHeight="1">
      <c r="A505" s="51" t="s">
        <v>370</v>
      </c>
      <c r="B505" s="51"/>
    </row>
    <row r="506" spans="1:2" ht="19.5" customHeight="1">
      <c r="A506" s="51" t="s">
        <v>371</v>
      </c>
      <c r="B506" s="51"/>
    </row>
    <row r="507" spans="1:2" ht="19.5" customHeight="1">
      <c r="A507" s="51" t="s">
        <v>372</v>
      </c>
      <c r="B507" s="51"/>
    </row>
    <row r="508" spans="1:2" ht="19.5" customHeight="1">
      <c r="A508" s="140" t="s">
        <v>373</v>
      </c>
      <c r="B508" s="52">
        <f>SUM(B509:B515)</f>
        <v>0</v>
      </c>
    </row>
    <row r="509" spans="1:2" ht="19.5" customHeight="1">
      <c r="A509" s="51" t="s">
        <v>36</v>
      </c>
      <c r="B509" s="51"/>
    </row>
    <row r="510" spans="1:2" ht="19.5" customHeight="1">
      <c r="A510" s="51" t="s">
        <v>37</v>
      </c>
      <c r="B510" s="51"/>
    </row>
    <row r="511" spans="1:2" ht="19.5" customHeight="1">
      <c r="A511" s="51" t="s">
        <v>38</v>
      </c>
      <c r="B511" s="51"/>
    </row>
    <row r="512" spans="1:2" ht="19.5" customHeight="1">
      <c r="A512" s="51" t="s">
        <v>374</v>
      </c>
      <c r="B512" s="51"/>
    </row>
    <row r="513" spans="1:2" ht="19.5" customHeight="1">
      <c r="A513" s="51" t="s">
        <v>375</v>
      </c>
      <c r="B513" s="51"/>
    </row>
    <row r="514" spans="1:2" ht="19.5" customHeight="1">
      <c r="A514" s="157" t="s">
        <v>376</v>
      </c>
      <c r="B514" s="51"/>
    </row>
    <row r="515" spans="1:2" ht="19.5" customHeight="1">
      <c r="A515" s="51" t="s">
        <v>377</v>
      </c>
      <c r="B515" s="51"/>
    </row>
    <row r="516" spans="1:2" ht="19.5" customHeight="1">
      <c r="A516" s="158" t="s">
        <v>378</v>
      </c>
      <c r="B516" s="52">
        <f>SUM(B517:B519)</f>
        <v>751</v>
      </c>
    </row>
    <row r="517" spans="1:2" ht="19.5" customHeight="1">
      <c r="A517" s="51" t="s">
        <v>379</v>
      </c>
      <c r="B517" s="51">
        <v>500</v>
      </c>
    </row>
    <row r="518" spans="1:2" ht="19.5" customHeight="1">
      <c r="A518" s="51" t="s">
        <v>380</v>
      </c>
      <c r="B518" s="51">
        <v>0</v>
      </c>
    </row>
    <row r="519" spans="1:2" ht="19.5" customHeight="1">
      <c r="A519" s="157" t="s">
        <v>381</v>
      </c>
      <c r="B519" s="51">
        <v>251</v>
      </c>
    </row>
    <row r="520" spans="1:2" ht="19.5" customHeight="1">
      <c r="A520" s="140" t="s">
        <v>382</v>
      </c>
      <c r="B520" s="52">
        <f>B521+B535+B543+B545+B553+B557+B567+B575+B582+B590+B599+B604+B607+B610+B613+B616+B619+B623+B628+B639+B636</f>
        <v>85837</v>
      </c>
    </row>
    <row r="521" spans="1:2" ht="19.5" customHeight="1">
      <c r="A521" s="140" t="s">
        <v>383</v>
      </c>
      <c r="B521" s="52">
        <f>SUM(B522:B534)</f>
        <v>1736</v>
      </c>
    </row>
    <row r="522" spans="1:2" ht="19.5" customHeight="1">
      <c r="A522" s="51" t="s">
        <v>36</v>
      </c>
      <c r="B522" s="51">
        <v>0</v>
      </c>
    </row>
    <row r="523" spans="1:2" ht="19.5" customHeight="1">
      <c r="A523" s="51" t="s">
        <v>37</v>
      </c>
      <c r="B523" s="51">
        <v>0</v>
      </c>
    </row>
    <row r="524" spans="1:2" ht="19.5" customHeight="1">
      <c r="A524" s="51" t="s">
        <v>38</v>
      </c>
      <c r="B524" s="51">
        <v>0</v>
      </c>
    </row>
    <row r="525" spans="1:2" ht="19.5" customHeight="1">
      <c r="A525" s="51" t="s">
        <v>384</v>
      </c>
      <c r="B525" s="51">
        <v>0</v>
      </c>
    </row>
    <row r="526" spans="1:2" ht="19.5" customHeight="1">
      <c r="A526" s="51" t="s">
        <v>385</v>
      </c>
      <c r="B526" s="51">
        <v>85</v>
      </c>
    </row>
    <row r="527" spans="1:2" ht="19.5" customHeight="1">
      <c r="A527" s="51" t="s">
        <v>386</v>
      </c>
      <c r="B527" s="51">
        <v>0</v>
      </c>
    </row>
    <row r="528" spans="1:2" ht="19.5" customHeight="1">
      <c r="A528" s="51" t="s">
        <v>387</v>
      </c>
      <c r="B528" s="51">
        <v>0</v>
      </c>
    </row>
    <row r="529" spans="1:2" ht="19.5" customHeight="1">
      <c r="A529" s="51" t="s">
        <v>77</v>
      </c>
      <c r="B529" s="51">
        <v>0</v>
      </c>
    </row>
    <row r="530" spans="1:2" ht="19.5" customHeight="1">
      <c r="A530" s="51" t="s">
        <v>388</v>
      </c>
      <c r="B530" s="51">
        <v>1400</v>
      </c>
    </row>
    <row r="531" spans="1:2" ht="19.5" customHeight="1">
      <c r="A531" s="51" t="s">
        <v>389</v>
      </c>
      <c r="B531" s="51">
        <v>0</v>
      </c>
    </row>
    <row r="532" spans="1:2" ht="19.5" customHeight="1">
      <c r="A532" s="51" t="s">
        <v>390</v>
      </c>
      <c r="B532" s="51">
        <v>0</v>
      </c>
    </row>
    <row r="533" spans="1:2" ht="19.5" customHeight="1">
      <c r="A533" s="51" t="s">
        <v>391</v>
      </c>
      <c r="B533" s="51">
        <v>0</v>
      </c>
    </row>
    <row r="534" spans="1:2" ht="19.5" customHeight="1">
      <c r="A534" s="51" t="s">
        <v>392</v>
      </c>
      <c r="B534" s="51">
        <v>251</v>
      </c>
    </row>
    <row r="535" spans="1:2" ht="19.5" customHeight="1">
      <c r="A535" s="140" t="s">
        <v>393</v>
      </c>
      <c r="B535" s="52">
        <f>SUM(B536:B542)</f>
        <v>6796</v>
      </c>
    </row>
    <row r="536" spans="1:2" ht="19.5" customHeight="1">
      <c r="A536" s="51" t="s">
        <v>36</v>
      </c>
      <c r="B536" s="51">
        <v>788</v>
      </c>
    </row>
    <row r="537" spans="1:2" ht="19.5" customHeight="1">
      <c r="A537" s="51" t="s">
        <v>37</v>
      </c>
      <c r="B537" s="51">
        <v>0</v>
      </c>
    </row>
    <row r="538" spans="1:2" ht="19.5" customHeight="1">
      <c r="A538" s="51" t="s">
        <v>38</v>
      </c>
      <c r="B538" s="51">
        <v>0</v>
      </c>
    </row>
    <row r="539" spans="1:2" ht="19.5" customHeight="1">
      <c r="A539" s="157" t="s">
        <v>394</v>
      </c>
      <c r="B539" s="51">
        <v>0</v>
      </c>
    </row>
    <row r="540" spans="1:2" ht="19.5" customHeight="1">
      <c r="A540" s="51" t="s">
        <v>395</v>
      </c>
      <c r="B540" s="51">
        <v>0</v>
      </c>
    </row>
    <row r="541" spans="1:2" ht="19.5" customHeight="1">
      <c r="A541" s="157" t="s">
        <v>396</v>
      </c>
      <c r="B541" s="51">
        <v>5057</v>
      </c>
    </row>
    <row r="542" spans="1:2" ht="19.5" customHeight="1">
      <c r="A542" s="51" t="s">
        <v>397</v>
      </c>
      <c r="B542" s="51">
        <v>951</v>
      </c>
    </row>
    <row r="543" spans="1:2" ht="19.5" customHeight="1">
      <c r="A543" s="140" t="s">
        <v>398</v>
      </c>
      <c r="B543" s="52">
        <f>B544</f>
        <v>0</v>
      </c>
    </row>
    <row r="544" spans="1:2" ht="19.5" customHeight="1">
      <c r="A544" s="51" t="s">
        <v>399</v>
      </c>
      <c r="B544" s="51"/>
    </row>
    <row r="545" spans="1:2" ht="19.5" customHeight="1">
      <c r="A545" s="158" t="s">
        <v>400</v>
      </c>
      <c r="B545" s="52">
        <f>SUM(B546:B552)</f>
        <v>12841</v>
      </c>
    </row>
    <row r="546" spans="1:2" ht="19.5" customHeight="1">
      <c r="A546" s="157" t="s">
        <v>401</v>
      </c>
      <c r="B546" s="51"/>
    </row>
    <row r="547" spans="1:2" ht="19.5" customHeight="1">
      <c r="A547" s="51" t="s">
        <v>402</v>
      </c>
      <c r="B547" s="51">
        <v>1000</v>
      </c>
    </row>
    <row r="548" spans="1:2" ht="19.5" customHeight="1">
      <c r="A548" s="51" t="s">
        <v>403</v>
      </c>
      <c r="B548" s="51"/>
    </row>
    <row r="549" spans="1:2" ht="19.5" customHeight="1">
      <c r="A549" s="51" t="s">
        <v>404</v>
      </c>
      <c r="B549" s="51">
        <v>2869</v>
      </c>
    </row>
    <row r="550" spans="1:2" ht="19.5" customHeight="1">
      <c r="A550" s="51" t="s">
        <v>405</v>
      </c>
      <c r="B550" s="51"/>
    </row>
    <row r="551" spans="1:2" ht="19.5" customHeight="1">
      <c r="A551" s="51" t="s">
        <v>406</v>
      </c>
      <c r="B551" s="51">
        <v>8972</v>
      </c>
    </row>
    <row r="552" spans="1:2" ht="19.5" customHeight="1">
      <c r="A552" s="157" t="s">
        <v>407</v>
      </c>
      <c r="B552" s="51"/>
    </row>
    <row r="553" spans="1:2" ht="19.5" customHeight="1">
      <c r="A553" s="140" t="s">
        <v>408</v>
      </c>
      <c r="B553" s="52">
        <f>SUM(B554:B556)</f>
        <v>0</v>
      </c>
    </row>
    <row r="554" spans="1:2" ht="19.5" customHeight="1">
      <c r="A554" s="51" t="s">
        <v>409</v>
      </c>
      <c r="B554" s="51"/>
    </row>
    <row r="555" spans="1:2" ht="19.5" customHeight="1">
      <c r="A555" s="51" t="s">
        <v>410</v>
      </c>
      <c r="B555" s="51"/>
    </row>
    <row r="556" spans="1:2" ht="19.5" customHeight="1">
      <c r="A556" s="51" t="s">
        <v>411</v>
      </c>
      <c r="B556" s="51"/>
    </row>
    <row r="557" spans="1:2" ht="19.5" customHeight="1">
      <c r="A557" s="140" t="s">
        <v>412</v>
      </c>
      <c r="B557" s="52">
        <f>SUM(B558:B566)</f>
        <v>2385</v>
      </c>
    </row>
    <row r="558" spans="1:2" ht="19.5" customHeight="1">
      <c r="A558" s="51" t="s">
        <v>413</v>
      </c>
      <c r="B558" s="51"/>
    </row>
    <row r="559" spans="1:2" ht="19.5" customHeight="1">
      <c r="A559" s="51" t="s">
        <v>414</v>
      </c>
      <c r="B559" s="51"/>
    </row>
    <row r="560" spans="1:2" ht="19.5" customHeight="1">
      <c r="A560" s="51" t="s">
        <v>415</v>
      </c>
      <c r="B560" s="51"/>
    </row>
    <row r="561" spans="1:2" ht="19.5" customHeight="1">
      <c r="A561" s="51" t="s">
        <v>416</v>
      </c>
      <c r="B561" s="51"/>
    </row>
    <row r="562" spans="1:2" ht="19.5" customHeight="1">
      <c r="A562" s="51" t="s">
        <v>417</v>
      </c>
      <c r="B562" s="51"/>
    </row>
    <row r="563" spans="1:2" ht="19.5" customHeight="1">
      <c r="A563" s="51" t="s">
        <v>418</v>
      </c>
      <c r="B563" s="51"/>
    </row>
    <row r="564" spans="1:2" ht="19.5" customHeight="1">
      <c r="A564" s="51" t="s">
        <v>419</v>
      </c>
      <c r="B564" s="51"/>
    </row>
    <row r="565" spans="1:2" ht="19.5" customHeight="1">
      <c r="A565" s="51" t="s">
        <v>420</v>
      </c>
      <c r="B565" s="51"/>
    </row>
    <row r="566" spans="1:2" ht="19.5" customHeight="1">
      <c r="A566" s="51" t="s">
        <v>421</v>
      </c>
      <c r="B566" s="51">
        <v>2385</v>
      </c>
    </row>
    <row r="567" spans="1:2" ht="19.5" customHeight="1">
      <c r="A567" s="140" t="s">
        <v>422</v>
      </c>
      <c r="B567" s="52">
        <f>SUM(B568:B574)</f>
        <v>1629</v>
      </c>
    </row>
    <row r="568" spans="1:2" ht="19.5" customHeight="1">
      <c r="A568" s="51" t="s">
        <v>423</v>
      </c>
      <c r="B568" s="51">
        <v>217</v>
      </c>
    </row>
    <row r="569" spans="1:2" ht="19.5" customHeight="1">
      <c r="A569" s="51" t="s">
        <v>424</v>
      </c>
      <c r="B569" s="51">
        <v>700</v>
      </c>
    </row>
    <row r="570" spans="1:2" ht="19.5" customHeight="1">
      <c r="A570" s="51" t="s">
        <v>425</v>
      </c>
      <c r="B570" s="51">
        <v>0</v>
      </c>
    </row>
    <row r="571" spans="1:2" ht="19.5" customHeight="1">
      <c r="A571" s="51" t="s">
        <v>426</v>
      </c>
      <c r="B571" s="51">
        <v>0</v>
      </c>
    </row>
    <row r="572" spans="1:2" ht="19.5" customHeight="1">
      <c r="A572" s="51" t="s">
        <v>427</v>
      </c>
      <c r="B572" s="51">
        <v>221</v>
      </c>
    </row>
    <row r="573" spans="1:2" ht="19.5" customHeight="1">
      <c r="A573" s="51" t="s">
        <v>428</v>
      </c>
      <c r="B573" s="51">
        <v>0</v>
      </c>
    </row>
    <row r="574" spans="1:2" ht="19.5" customHeight="1">
      <c r="A574" s="51" t="s">
        <v>429</v>
      </c>
      <c r="B574" s="51">
        <v>491</v>
      </c>
    </row>
    <row r="575" spans="1:2" ht="19.5" customHeight="1">
      <c r="A575" s="140" t="s">
        <v>430</v>
      </c>
      <c r="B575" s="159">
        <f>SUM(B576:B581)</f>
        <v>1167</v>
      </c>
    </row>
    <row r="576" spans="1:2" ht="19.5" customHeight="1">
      <c r="A576" s="51" t="s">
        <v>431</v>
      </c>
      <c r="B576" s="157">
        <v>66</v>
      </c>
    </row>
    <row r="577" spans="1:2" ht="19.5" customHeight="1">
      <c r="A577" s="51" t="s">
        <v>432</v>
      </c>
      <c r="B577" s="51">
        <v>1140</v>
      </c>
    </row>
    <row r="578" spans="1:2" ht="19.5" customHeight="1">
      <c r="A578" s="51" t="s">
        <v>433</v>
      </c>
      <c r="B578" s="51">
        <v>-26</v>
      </c>
    </row>
    <row r="579" spans="1:2" ht="19.5" customHeight="1">
      <c r="A579" s="51" t="s">
        <v>434</v>
      </c>
      <c r="B579" s="51">
        <v>7</v>
      </c>
    </row>
    <row r="580" spans="1:2" ht="19.5" customHeight="1">
      <c r="A580" s="51" t="s">
        <v>435</v>
      </c>
      <c r="B580" s="51">
        <v>0</v>
      </c>
    </row>
    <row r="581" spans="1:2" ht="19.5" customHeight="1">
      <c r="A581" s="51" t="s">
        <v>436</v>
      </c>
      <c r="B581" s="51">
        <v>-20</v>
      </c>
    </row>
    <row r="582" spans="1:2" ht="19.5" customHeight="1">
      <c r="A582" s="140" t="s">
        <v>437</v>
      </c>
      <c r="B582" s="159">
        <f>SUM(B583:B589)</f>
        <v>4835</v>
      </c>
    </row>
    <row r="583" spans="1:2" ht="19.5" customHeight="1">
      <c r="A583" s="51" t="s">
        <v>438</v>
      </c>
      <c r="B583" s="157">
        <v>13</v>
      </c>
    </row>
    <row r="584" spans="1:2" ht="19.5" customHeight="1">
      <c r="A584" s="51" t="s">
        <v>439</v>
      </c>
      <c r="B584" s="157">
        <v>2056</v>
      </c>
    </row>
    <row r="585" spans="1:2" ht="19.5" customHeight="1">
      <c r="A585" s="157" t="s">
        <v>440</v>
      </c>
      <c r="B585" s="51">
        <v>0</v>
      </c>
    </row>
    <row r="586" spans="1:2" ht="19.5" customHeight="1">
      <c r="A586" s="51" t="s">
        <v>441</v>
      </c>
      <c r="B586" s="51">
        <v>0</v>
      </c>
    </row>
    <row r="587" spans="1:2" ht="19.5" customHeight="1">
      <c r="A587" s="51" t="s">
        <v>442</v>
      </c>
      <c r="B587" s="51">
        <v>2756</v>
      </c>
    </row>
    <row r="588" spans="1:2" ht="19.5" customHeight="1">
      <c r="A588" s="157" t="s">
        <v>443</v>
      </c>
      <c r="B588" s="51"/>
    </row>
    <row r="589" spans="1:2" ht="19.5" customHeight="1">
      <c r="A589" s="51" t="s">
        <v>444</v>
      </c>
      <c r="B589" s="51">
        <v>10</v>
      </c>
    </row>
    <row r="590" spans="1:2" ht="19.5" customHeight="1">
      <c r="A590" s="140" t="s">
        <v>445</v>
      </c>
      <c r="B590" s="52">
        <f>SUM(B591:B598)</f>
        <v>807</v>
      </c>
    </row>
    <row r="591" spans="1:2" ht="19.5" customHeight="1">
      <c r="A591" s="51" t="s">
        <v>36</v>
      </c>
      <c r="B591" s="51">
        <v>39</v>
      </c>
    </row>
    <row r="592" spans="1:2" ht="19.5" customHeight="1">
      <c r="A592" s="51" t="s">
        <v>37</v>
      </c>
      <c r="B592" s="51">
        <v>0</v>
      </c>
    </row>
    <row r="593" spans="1:2" ht="19.5" customHeight="1">
      <c r="A593" s="51" t="s">
        <v>38</v>
      </c>
      <c r="B593" s="51">
        <v>0</v>
      </c>
    </row>
    <row r="594" spans="1:2" ht="19.5" customHeight="1">
      <c r="A594" s="51" t="s">
        <v>446</v>
      </c>
      <c r="B594" s="51">
        <v>87</v>
      </c>
    </row>
    <row r="595" spans="1:2" ht="19.5" customHeight="1">
      <c r="A595" s="51" t="s">
        <v>447</v>
      </c>
      <c r="B595" s="51">
        <v>23</v>
      </c>
    </row>
    <row r="596" spans="1:2" ht="19.5" customHeight="1">
      <c r="A596" s="51" t="s">
        <v>448</v>
      </c>
      <c r="B596" s="51">
        <v>0</v>
      </c>
    </row>
    <row r="597" spans="1:2" ht="19.5" customHeight="1">
      <c r="A597" s="51" t="s">
        <v>449</v>
      </c>
      <c r="B597" s="51">
        <v>0</v>
      </c>
    </row>
    <row r="598" spans="1:2" ht="19.5" customHeight="1">
      <c r="A598" s="51" t="s">
        <v>450</v>
      </c>
      <c r="B598" s="51">
        <v>658</v>
      </c>
    </row>
    <row r="599" spans="1:2" ht="19.5" customHeight="1">
      <c r="A599" s="140" t="s">
        <v>451</v>
      </c>
      <c r="B599" s="52">
        <f>SUM(B600:B603)</f>
        <v>76</v>
      </c>
    </row>
    <row r="600" spans="1:2" ht="19.5" customHeight="1">
      <c r="A600" s="51" t="s">
        <v>36</v>
      </c>
      <c r="B600" s="51">
        <v>76</v>
      </c>
    </row>
    <row r="601" spans="1:2" ht="19.5" customHeight="1">
      <c r="A601" s="51" t="s">
        <v>37</v>
      </c>
      <c r="B601" s="51">
        <v>0</v>
      </c>
    </row>
    <row r="602" spans="1:2" ht="19.5" customHeight="1">
      <c r="A602" s="51" t="s">
        <v>38</v>
      </c>
      <c r="B602" s="51">
        <v>0</v>
      </c>
    </row>
    <row r="603" spans="1:2" ht="19.5" customHeight="1">
      <c r="A603" s="51" t="s">
        <v>452</v>
      </c>
      <c r="B603" s="51">
        <v>0</v>
      </c>
    </row>
    <row r="604" spans="1:2" ht="19.5" customHeight="1">
      <c r="A604" s="140" t="s">
        <v>453</v>
      </c>
      <c r="B604" s="52">
        <f>SUM(B605:B606)</f>
        <v>3209</v>
      </c>
    </row>
    <row r="605" spans="1:2" ht="19.5" customHeight="1">
      <c r="A605" s="51" t="s">
        <v>454</v>
      </c>
      <c r="B605" s="51">
        <v>3209</v>
      </c>
    </row>
    <row r="606" spans="1:2" ht="19.5" customHeight="1">
      <c r="A606" s="51" t="s">
        <v>455</v>
      </c>
      <c r="B606" s="51">
        <v>0</v>
      </c>
    </row>
    <row r="607" spans="1:2" ht="19.5" customHeight="1">
      <c r="A607" s="140" t="s">
        <v>456</v>
      </c>
      <c r="B607" s="52">
        <f>SUM(B608:B609)</f>
        <v>46</v>
      </c>
    </row>
    <row r="608" spans="1:2" ht="19.5" customHeight="1">
      <c r="A608" s="51" t="s">
        <v>457</v>
      </c>
      <c r="B608" s="51">
        <v>49</v>
      </c>
    </row>
    <row r="609" spans="1:2" ht="19.5" customHeight="1">
      <c r="A609" s="51" t="s">
        <v>458</v>
      </c>
      <c r="B609" s="51">
        <v>-3</v>
      </c>
    </row>
    <row r="610" spans="1:2" ht="19.5" customHeight="1">
      <c r="A610" s="140" t="s">
        <v>459</v>
      </c>
      <c r="B610" s="52">
        <f>SUM(B611:B612)</f>
        <v>193</v>
      </c>
    </row>
    <row r="611" spans="1:2" ht="19.5" customHeight="1">
      <c r="A611" s="51" t="s">
        <v>460</v>
      </c>
      <c r="B611" s="51">
        <v>105</v>
      </c>
    </row>
    <row r="612" spans="1:2" ht="19.5" customHeight="1">
      <c r="A612" s="51" t="s">
        <v>461</v>
      </c>
      <c r="B612" s="51">
        <v>88</v>
      </c>
    </row>
    <row r="613" spans="1:2" ht="19.5" customHeight="1">
      <c r="A613" s="140" t="s">
        <v>462</v>
      </c>
      <c r="B613" s="52">
        <f>SUM(B614:B615)</f>
        <v>0</v>
      </c>
    </row>
    <row r="614" spans="1:2" ht="19.5" customHeight="1">
      <c r="A614" s="51" t="s">
        <v>463</v>
      </c>
      <c r="B614" s="51"/>
    </row>
    <row r="615" spans="1:2" ht="19.5" customHeight="1">
      <c r="A615" s="51" t="s">
        <v>464</v>
      </c>
      <c r="B615" s="51"/>
    </row>
    <row r="616" spans="1:2" ht="19.5" customHeight="1">
      <c r="A616" s="140" t="s">
        <v>465</v>
      </c>
      <c r="B616" s="52">
        <f>SUM(B617:B618)</f>
        <v>-10</v>
      </c>
    </row>
    <row r="617" spans="1:2" ht="19.5" customHeight="1">
      <c r="A617" s="51" t="s">
        <v>466</v>
      </c>
      <c r="B617" s="51">
        <v>-10</v>
      </c>
    </row>
    <row r="618" spans="1:2" ht="19.5" customHeight="1">
      <c r="A618" s="51" t="s">
        <v>467</v>
      </c>
      <c r="B618" s="51">
        <v>0</v>
      </c>
    </row>
    <row r="619" spans="1:2" ht="19.5" customHeight="1">
      <c r="A619" s="140" t="s">
        <v>468</v>
      </c>
      <c r="B619" s="52">
        <f>SUM(B620:B622)</f>
        <v>48943</v>
      </c>
    </row>
    <row r="620" spans="1:2" ht="19.5" customHeight="1">
      <c r="A620" s="51" t="s">
        <v>469</v>
      </c>
      <c r="B620" s="51">
        <v>48067</v>
      </c>
    </row>
    <row r="621" spans="1:2" ht="19.5" customHeight="1">
      <c r="A621" s="51" t="s">
        <v>470</v>
      </c>
      <c r="B621" s="51">
        <v>695</v>
      </c>
    </row>
    <row r="622" spans="1:2" ht="19.5" customHeight="1">
      <c r="A622" s="54" t="s">
        <v>471</v>
      </c>
      <c r="B622" s="54">
        <v>181</v>
      </c>
    </row>
    <row r="623" spans="1:2" ht="19.5" customHeight="1">
      <c r="A623" s="140" t="s">
        <v>472</v>
      </c>
      <c r="B623" s="52">
        <f>SUM(B624:B627)</f>
        <v>0</v>
      </c>
    </row>
    <row r="624" spans="1:2" ht="19.5" customHeight="1">
      <c r="A624" s="51" t="s">
        <v>473</v>
      </c>
      <c r="B624" s="51"/>
    </row>
    <row r="625" spans="1:2" ht="19.5" customHeight="1">
      <c r="A625" s="51" t="s">
        <v>474</v>
      </c>
      <c r="B625" s="51"/>
    </row>
    <row r="626" spans="1:2" ht="19.5" customHeight="1">
      <c r="A626" s="51" t="s">
        <v>475</v>
      </c>
      <c r="B626" s="51"/>
    </row>
    <row r="627" spans="1:2" ht="19.5" customHeight="1">
      <c r="A627" s="51" t="s">
        <v>476</v>
      </c>
      <c r="B627" s="51"/>
    </row>
    <row r="628" spans="1:2" ht="19.5" customHeight="1">
      <c r="A628" s="161" t="s">
        <v>477</v>
      </c>
      <c r="B628" s="52">
        <f>SUM(B629:B635)</f>
        <v>251</v>
      </c>
    </row>
    <row r="629" spans="1:2" ht="19.5" customHeight="1">
      <c r="A629" s="51" t="s">
        <v>36</v>
      </c>
      <c r="B629" s="157">
        <v>192</v>
      </c>
    </row>
    <row r="630" spans="1:2" ht="19.5" customHeight="1">
      <c r="A630" s="51" t="s">
        <v>37</v>
      </c>
      <c r="B630" s="51">
        <v>0</v>
      </c>
    </row>
    <row r="631" spans="1:2" ht="19.5" customHeight="1">
      <c r="A631" s="51" t="s">
        <v>38</v>
      </c>
      <c r="B631" s="51">
        <v>0</v>
      </c>
    </row>
    <row r="632" spans="1:2" ht="19.5" customHeight="1">
      <c r="A632" s="51" t="s">
        <v>478</v>
      </c>
      <c r="B632" s="51">
        <v>0</v>
      </c>
    </row>
    <row r="633" spans="1:2" ht="19.5" customHeight="1">
      <c r="A633" s="51" t="s">
        <v>479</v>
      </c>
      <c r="B633" s="51">
        <v>0</v>
      </c>
    </row>
    <row r="634" spans="1:2" ht="19.5" customHeight="1">
      <c r="A634" s="51" t="s">
        <v>45</v>
      </c>
      <c r="B634" s="51">
        <v>0</v>
      </c>
    </row>
    <row r="635" spans="1:2" ht="19.5" customHeight="1">
      <c r="A635" s="51" t="s">
        <v>480</v>
      </c>
      <c r="B635" s="51">
        <v>59</v>
      </c>
    </row>
    <row r="636" spans="1:2" ht="19.5" customHeight="1">
      <c r="A636" s="162" t="s">
        <v>481</v>
      </c>
      <c r="B636" s="52">
        <f>SUM(B637:B638)</f>
        <v>0</v>
      </c>
    </row>
    <row r="637" spans="1:2" ht="19.5" customHeight="1">
      <c r="A637" s="157" t="s">
        <v>482</v>
      </c>
      <c r="B637" s="157"/>
    </row>
    <row r="638" spans="1:2" ht="19.5" customHeight="1">
      <c r="A638" s="157" t="s">
        <v>483</v>
      </c>
      <c r="B638" s="157"/>
    </row>
    <row r="639" spans="1:2" ht="19.5" customHeight="1">
      <c r="A639" s="140" t="s">
        <v>484</v>
      </c>
      <c r="B639" s="52">
        <v>933</v>
      </c>
    </row>
    <row r="640" spans="1:2" ht="19.5" customHeight="1">
      <c r="A640" s="140" t="s">
        <v>485</v>
      </c>
      <c r="B640" s="52">
        <f>B641+B646+B660+B664+B676+B679+B683+B688+B692+B696+B699+B708+B710</f>
        <v>31131</v>
      </c>
    </row>
    <row r="641" spans="1:2" ht="19.5" customHeight="1">
      <c r="A641" s="140" t="s">
        <v>486</v>
      </c>
      <c r="B641" s="52">
        <f>SUM(B642:B645)</f>
        <v>1344</v>
      </c>
    </row>
    <row r="642" spans="1:2" ht="19.5" customHeight="1">
      <c r="A642" s="51" t="s">
        <v>36</v>
      </c>
      <c r="B642" s="51">
        <v>165</v>
      </c>
    </row>
    <row r="643" spans="1:2" ht="19.5" customHeight="1">
      <c r="A643" s="51" t="s">
        <v>37</v>
      </c>
      <c r="B643" s="51">
        <v>0</v>
      </c>
    </row>
    <row r="644" spans="1:2" ht="19.5" customHeight="1">
      <c r="A644" s="51" t="s">
        <v>38</v>
      </c>
      <c r="B644" s="51">
        <v>0</v>
      </c>
    </row>
    <row r="645" spans="1:2" ht="19.5" customHeight="1">
      <c r="A645" s="51" t="s">
        <v>487</v>
      </c>
      <c r="B645" s="51">
        <v>1179</v>
      </c>
    </row>
    <row r="646" spans="1:2" ht="19.5" customHeight="1">
      <c r="A646" s="140" t="s">
        <v>488</v>
      </c>
      <c r="B646" s="52">
        <f>SUM(B647:B659)</f>
        <v>621</v>
      </c>
    </row>
    <row r="647" spans="1:2" ht="19.5" customHeight="1">
      <c r="A647" s="51" t="s">
        <v>489</v>
      </c>
      <c r="B647" s="51">
        <v>296</v>
      </c>
    </row>
    <row r="648" spans="1:2" ht="19.5" customHeight="1">
      <c r="A648" s="51" t="s">
        <v>490</v>
      </c>
      <c r="B648" s="51">
        <v>249</v>
      </c>
    </row>
    <row r="649" spans="1:2" ht="19.5" customHeight="1">
      <c r="A649" s="51" t="s">
        <v>491</v>
      </c>
      <c r="B649" s="51">
        <v>0</v>
      </c>
    </row>
    <row r="650" spans="1:2" ht="19.5" customHeight="1">
      <c r="A650" s="51" t="s">
        <v>492</v>
      </c>
      <c r="B650" s="157">
        <v>0</v>
      </c>
    </row>
    <row r="651" spans="1:2" ht="19.5" customHeight="1">
      <c r="A651" s="51" t="s">
        <v>493</v>
      </c>
      <c r="B651" s="157">
        <v>0</v>
      </c>
    </row>
    <row r="652" spans="1:2" ht="19.5" customHeight="1">
      <c r="A652" s="157" t="s">
        <v>494</v>
      </c>
      <c r="B652" s="157">
        <v>0</v>
      </c>
    </row>
    <row r="653" spans="1:2" ht="19.5" customHeight="1">
      <c r="A653" s="51" t="s">
        <v>495</v>
      </c>
      <c r="B653" s="51">
        <v>0</v>
      </c>
    </row>
    <row r="654" spans="1:2" ht="19.5" customHeight="1">
      <c r="A654" s="51" t="s">
        <v>496</v>
      </c>
      <c r="B654" s="51">
        <v>76</v>
      </c>
    </row>
    <row r="655" spans="1:2" ht="19.5" customHeight="1">
      <c r="A655" s="51" t="s">
        <v>497</v>
      </c>
      <c r="B655" s="51">
        <v>0</v>
      </c>
    </row>
    <row r="656" spans="1:2" ht="19.5" customHeight="1">
      <c r="A656" s="51" t="s">
        <v>498</v>
      </c>
      <c r="B656" s="51">
        <v>0</v>
      </c>
    </row>
    <row r="657" spans="1:2" ht="19.5" customHeight="1">
      <c r="A657" s="51" t="s">
        <v>499</v>
      </c>
      <c r="B657" s="51">
        <v>0</v>
      </c>
    </row>
    <row r="658" spans="1:2" ht="19.5" customHeight="1">
      <c r="A658" s="157" t="s">
        <v>500</v>
      </c>
      <c r="B658" s="51">
        <v>0</v>
      </c>
    </row>
    <row r="659" spans="1:2" ht="19.5" customHeight="1">
      <c r="A659" s="51" t="s">
        <v>501</v>
      </c>
      <c r="B659" s="51"/>
    </row>
    <row r="660" spans="1:2" ht="19.5" customHeight="1">
      <c r="A660" s="140" t="s">
        <v>502</v>
      </c>
      <c r="B660" s="163">
        <f>SUM(B661:B663)</f>
        <v>1525</v>
      </c>
    </row>
    <row r="661" spans="1:2" ht="19.5" customHeight="1">
      <c r="A661" s="51" t="s">
        <v>503</v>
      </c>
      <c r="B661" s="164">
        <v>976</v>
      </c>
    </row>
    <row r="662" spans="1:2" ht="19.5" customHeight="1">
      <c r="A662" s="51" t="s">
        <v>504</v>
      </c>
      <c r="B662" s="164">
        <v>249</v>
      </c>
    </row>
    <row r="663" spans="1:2" ht="19.5" customHeight="1">
      <c r="A663" s="51" t="s">
        <v>505</v>
      </c>
      <c r="B663" s="164">
        <v>300</v>
      </c>
    </row>
    <row r="664" spans="1:2" ht="19.5" customHeight="1">
      <c r="A664" s="140" t="s">
        <v>506</v>
      </c>
      <c r="B664" s="163">
        <f>SUM(B665:B675)</f>
        <v>7512</v>
      </c>
    </row>
    <row r="665" spans="1:2" ht="19.5" customHeight="1">
      <c r="A665" s="51" t="s">
        <v>507</v>
      </c>
      <c r="B665" s="164">
        <v>2748</v>
      </c>
    </row>
    <row r="666" spans="1:2" ht="19.5" customHeight="1">
      <c r="A666" s="51" t="s">
        <v>508</v>
      </c>
      <c r="B666" s="164">
        <v>374</v>
      </c>
    </row>
    <row r="667" spans="1:2" ht="19.5" customHeight="1">
      <c r="A667" s="51" t="s">
        <v>509</v>
      </c>
      <c r="B667" s="164">
        <v>460</v>
      </c>
    </row>
    <row r="668" spans="1:2" ht="19.5" customHeight="1">
      <c r="A668" s="51" t="s">
        <v>510</v>
      </c>
      <c r="B668" s="164"/>
    </row>
    <row r="669" spans="1:2" ht="19.5" customHeight="1">
      <c r="A669" s="51" t="s">
        <v>511</v>
      </c>
      <c r="B669" s="164">
        <v>0</v>
      </c>
    </row>
    <row r="670" spans="1:2" ht="19.5" customHeight="1">
      <c r="A670" s="51" t="s">
        <v>512</v>
      </c>
      <c r="B670" s="164">
        <v>0</v>
      </c>
    </row>
    <row r="671" spans="1:2" ht="19.5" customHeight="1">
      <c r="A671" s="51" t="s">
        <v>513</v>
      </c>
      <c r="B671" s="164">
        <v>0</v>
      </c>
    </row>
    <row r="672" spans="1:2" ht="19.5" customHeight="1">
      <c r="A672" s="51" t="s">
        <v>514</v>
      </c>
      <c r="B672" s="164">
        <v>3548</v>
      </c>
    </row>
    <row r="673" spans="1:2" ht="19.5" customHeight="1">
      <c r="A673" s="157" t="s">
        <v>515</v>
      </c>
      <c r="B673" s="164">
        <v>337</v>
      </c>
    </row>
    <row r="674" spans="1:2" ht="19.5" customHeight="1">
      <c r="A674" s="51" t="s">
        <v>516</v>
      </c>
      <c r="B674" s="164">
        <v>0</v>
      </c>
    </row>
    <row r="675" spans="1:2" ht="19.5" customHeight="1">
      <c r="A675" s="51" t="s">
        <v>517</v>
      </c>
      <c r="B675" s="164">
        <v>45</v>
      </c>
    </row>
    <row r="676" spans="1:2" ht="19.5" customHeight="1">
      <c r="A676" s="140" t="s">
        <v>518</v>
      </c>
      <c r="B676" s="52">
        <f>SUM(B677:B678)</f>
        <v>20</v>
      </c>
    </row>
    <row r="677" spans="1:2" ht="19.5" customHeight="1">
      <c r="A677" s="51" t="s">
        <v>519</v>
      </c>
      <c r="B677" s="51">
        <v>20</v>
      </c>
    </row>
    <row r="678" spans="1:2" ht="19.5" customHeight="1">
      <c r="A678" s="51" t="s">
        <v>520</v>
      </c>
      <c r="B678" s="51">
        <v>0</v>
      </c>
    </row>
    <row r="679" spans="1:2" ht="19.5" customHeight="1">
      <c r="A679" s="140" t="s">
        <v>521</v>
      </c>
      <c r="B679" s="52">
        <f>SUM(B680:B682)</f>
        <v>5697</v>
      </c>
    </row>
    <row r="680" spans="1:2" ht="19.5" customHeight="1">
      <c r="A680" s="51" t="s">
        <v>522</v>
      </c>
      <c r="B680" s="51">
        <v>0</v>
      </c>
    </row>
    <row r="681" spans="1:2" ht="19.5" customHeight="1">
      <c r="A681" s="51" t="s">
        <v>523</v>
      </c>
      <c r="B681" s="51">
        <v>0</v>
      </c>
    </row>
    <row r="682" spans="1:2" ht="19.5" customHeight="1">
      <c r="A682" s="51" t="s">
        <v>524</v>
      </c>
      <c r="B682" s="51">
        <v>5697</v>
      </c>
    </row>
    <row r="683" spans="1:2" ht="19.5" customHeight="1">
      <c r="A683" s="140" t="s">
        <v>525</v>
      </c>
      <c r="B683" s="52">
        <f>SUM(B684:B687)</f>
        <v>301</v>
      </c>
    </row>
    <row r="684" spans="1:2" ht="19.5" customHeight="1">
      <c r="A684" s="51" t="s">
        <v>526</v>
      </c>
      <c r="B684" s="51">
        <v>0</v>
      </c>
    </row>
    <row r="685" spans="1:2" ht="19.5" customHeight="1">
      <c r="A685" s="51" t="s">
        <v>527</v>
      </c>
      <c r="B685" s="51">
        <v>301</v>
      </c>
    </row>
    <row r="686" spans="1:2" ht="19.5" customHeight="1">
      <c r="A686" s="51" t="s">
        <v>528</v>
      </c>
      <c r="B686" s="51">
        <v>0</v>
      </c>
    </row>
    <row r="687" spans="1:2" ht="19.5" customHeight="1">
      <c r="A687" s="51" t="s">
        <v>529</v>
      </c>
      <c r="B687" s="51">
        <v>0</v>
      </c>
    </row>
    <row r="688" spans="1:2" ht="19.5" customHeight="1">
      <c r="A688" s="140" t="s">
        <v>530</v>
      </c>
      <c r="B688" s="52">
        <f>SUM(B689:B691)</f>
        <v>13306</v>
      </c>
    </row>
    <row r="689" spans="1:2" ht="19.5" customHeight="1">
      <c r="A689" s="51" t="s">
        <v>531</v>
      </c>
      <c r="B689" s="51">
        <v>3380</v>
      </c>
    </row>
    <row r="690" spans="1:2" ht="19.5" customHeight="1">
      <c r="A690" s="51" t="s">
        <v>532</v>
      </c>
      <c r="B690" s="51">
        <v>9861</v>
      </c>
    </row>
    <row r="691" spans="1:2" ht="19.5" customHeight="1">
      <c r="A691" s="54" t="s">
        <v>533</v>
      </c>
      <c r="B691" s="54">
        <v>65</v>
      </c>
    </row>
    <row r="692" spans="1:2" ht="19.5" customHeight="1">
      <c r="A692" s="140" t="s">
        <v>534</v>
      </c>
      <c r="B692" s="52">
        <f>SUM(B693:B695)</f>
        <v>582</v>
      </c>
    </row>
    <row r="693" spans="1:2" ht="19.5" customHeight="1">
      <c r="A693" s="51" t="s">
        <v>535</v>
      </c>
      <c r="B693" s="51">
        <v>556</v>
      </c>
    </row>
    <row r="694" spans="1:2" ht="19.5" customHeight="1">
      <c r="A694" s="51" t="s">
        <v>536</v>
      </c>
      <c r="B694" s="51">
        <v>0</v>
      </c>
    </row>
    <row r="695" spans="1:2" ht="19.5" customHeight="1">
      <c r="A695" s="51" t="s">
        <v>537</v>
      </c>
      <c r="B695" s="51">
        <v>26</v>
      </c>
    </row>
    <row r="696" spans="1:2" ht="19.5" customHeight="1">
      <c r="A696" s="140" t="s">
        <v>538</v>
      </c>
      <c r="B696" s="52">
        <f>SUM(B697:B698)</f>
        <v>49</v>
      </c>
    </row>
    <row r="697" spans="1:2" ht="19.5" customHeight="1">
      <c r="A697" s="51" t="s">
        <v>539</v>
      </c>
      <c r="B697" s="51">
        <v>49</v>
      </c>
    </row>
    <row r="698" spans="1:2" ht="19.5" customHeight="1">
      <c r="A698" s="51" t="s">
        <v>540</v>
      </c>
      <c r="B698" s="51">
        <v>0</v>
      </c>
    </row>
    <row r="699" spans="1:2" ht="19.5" customHeight="1">
      <c r="A699" s="140" t="s">
        <v>541</v>
      </c>
      <c r="B699" s="52">
        <f>SUM(B700:B707)</f>
        <v>151</v>
      </c>
    </row>
    <row r="700" spans="1:2" ht="19.5" customHeight="1">
      <c r="A700" s="51" t="s">
        <v>36</v>
      </c>
      <c r="B700" s="51">
        <v>141</v>
      </c>
    </row>
    <row r="701" spans="1:2" ht="19.5" customHeight="1">
      <c r="A701" s="51" t="s">
        <v>37</v>
      </c>
      <c r="B701" s="51">
        <v>0</v>
      </c>
    </row>
    <row r="702" spans="1:2" ht="19.5" customHeight="1">
      <c r="A702" s="51" t="s">
        <v>38</v>
      </c>
      <c r="B702" s="51">
        <v>0</v>
      </c>
    </row>
    <row r="703" spans="1:2" ht="19.5" customHeight="1">
      <c r="A703" s="51" t="s">
        <v>77</v>
      </c>
      <c r="B703" s="51">
        <v>0</v>
      </c>
    </row>
    <row r="704" spans="1:2" ht="19.5" customHeight="1">
      <c r="A704" s="51" t="s">
        <v>542</v>
      </c>
      <c r="B704" s="51">
        <v>0</v>
      </c>
    </row>
    <row r="705" spans="1:2" ht="19.5" customHeight="1">
      <c r="A705" s="51" t="s">
        <v>543</v>
      </c>
      <c r="B705" s="51">
        <v>0</v>
      </c>
    </row>
    <row r="706" spans="1:2" ht="19.5" customHeight="1">
      <c r="A706" s="51" t="s">
        <v>45</v>
      </c>
      <c r="B706" s="51">
        <v>5</v>
      </c>
    </row>
    <row r="707" spans="1:2" ht="19.5" customHeight="1">
      <c r="A707" s="51" t="s">
        <v>544</v>
      </c>
      <c r="B707" s="51">
        <v>5</v>
      </c>
    </row>
    <row r="708" spans="1:2" ht="19.5" customHeight="1">
      <c r="A708" s="140" t="s">
        <v>545</v>
      </c>
      <c r="B708" s="52">
        <f>B709</f>
        <v>0</v>
      </c>
    </row>
    <row r="709" spans="1:2" ht="19.5" customHeight="1">
      <c r="A709" s="51" t="s">
        <v>546</v>
      </c>
      <c r="B709" s="51"/>
    </row>
    <row r="710" spans="1:2" ht="19.5" customHeight="1">
      <c r="A710" s="166" t="s">
        <v>547</v>
      </c>
      <c r="B710" s="52">
        <f>B711</f>
        <v>23</v>
      </c>
    </row>
    <row r="711" spans="1:2" ht="19.5" customHeight="1">
      <c r="A711" s="167" t="s">
        <v>548</v>
      </c>
      <c r="B711" s="51">
        <v>23</v>
      </c>
    </row>
    <row r="712" spans="1:2" ht="19.5" customHeight="1">
      <c r="A712" s="166" t="s">
        <v>549</v>
      </c>
      <c r="B712" s="52">
        <f>B713+B723+B727+B735+B740+B747+B753+B756+B759+B760+B761+B767+B768+B769+B784</f>
        <v>904</v>
      </c>
    </row>
    <row r="713" spans="1:2" ht="19.5" customHeight="1">
      <c r="A713" s="166" t="s">
        <v>550</v>
      </c>
      <c r="B713" s="52">
        <f>SUM(B714:B722)</f>
        <v>680</v>
      </c>
    </row>
    <row r="714" spans="1:2" ht="19.5" customHeight="1">
      <c r="A714" s="167" t="s">
        <v>36</v>
      </c>
      <c r="B714" s="51">
        <v>107</v>
      </c>
    </row>
    <row r="715" spans="1:2" ht="19.5" customHeight="1">
      <c r="A715" s="167" t="s">
        <v>37</v>
      </c>
      <c r="B715" s="51">
        <v>0</v>
      </c>
    </row>
    <row r="716" spans="1:2" ht="19.5" customHeight="1">
      <c r="A716" s="167" t="s">
        <v>38</v>
      </c>
      <c r="B716" s="51">
        <v>0</v>
      </c>
    </row>
    <row r="717" spans="1:2" ht="19.5" customHeight="1">
      <c r="A717" s="167" t="s">
        <v>551</v>
      </c>
      <c r="B717" s="51">
        <v>0</v>
      </c>
    </row>
    <row r="718" spans="1:2" ht="19.5" customHeight="1">
      <c r="A718" s="167" t="s">
        <v>552</v>
      </c>
      <c r="B718" s="51">
        <v>0</v>
      </c>
    </row>
    <row r="719" spans="1:2" ht="19.5" customHeight="1">
      <c r="A719" s="167" t="s">
        <v>553</v>
      </c>
      <c r="B719" s="51">
        <v>0</v>
      </c>
    </row>
    <row r="720" spans="1:2" ht="19.5" customHeight="1">
      <c r="A720" s="167" t="s">
        <v>554</v>
      </c>
      <c r="B720" s="51">
        <v>0</v>
      </c>
    </row>
    <row r="721" spans="1:2" ht="19.5" customHeight="1">
      <c r="A721" s="168" t="s">
        <v>555</v>
      </c>
      <c r="B721" s="51">
        <v>0</v>
      </c>
    </row>
    <row r="722" spans="1:2" ht="19.5" customHeight="1">
      <c r="A722" s="167" t="s">
        <v>556</v>
      </c>
      <c r="B722" s="51">
        <v>573</v>
      </c>
    </row>
    <row r="723" spans="1:2" ht="19.5" customHeight="1">
      <c r="A723" s="166" t="s">
        <v>557</v>
      </c>
      <c r="B723" s="159">
        <f>SUM(B724:B726)</f>
        <v>0</v>
      </c>
    </row>
    <row r="724" spans="1:2" ht="19.5" customHeight="1">
      <c r="A724" s="167" t="s">
        <v>558</v>
      </c>
      <c r="B724" s="157"/>
    </row>
    <row r="725" spans="1:2" ht="19.5" customHeight="1">
      <c r="A725" s="167" t="s">
        <v>559</v>
      </c>
      <c r="B725" s="157"/>
    </row>
    <row r="726" spans="1:2" ht="19.5" customHeight="1">
      <c r="A726" s="167" t="s">
        <v>560</v>
      </c>
      <c r="B726" s="157"/>
    </row>
    <row r="727" spans="1:2" ht="19.5" customHeight="1">
      <c r="A727" s="166" t="s">
        <v>561</v>
      </c>
      <c r="B727" s="163">
        <f>SUM(B728:B734)</f>
        <v>58</v>
      </c>
    </row>
    <row r="728" spans="1:2" ht="19.5" customHeight="1">
      <c r="A728" s="167" t="s">
        <v>562</v>
      </c>
      <c r="B728" s="164">
        <v>58</v>
      </c>
    </row>
    <row r="729" spans="1:2" ht="19.5" customHeight="1">
      <c r="A729" s="167" t="s">
        <v>563</v>
      </c>
      <c r="B729" s="164">
        <v>0</v>
      </c>
    </row>
    <row r="730" spans="1:2" ht="19.5" customHeight="1">
      <c r="A730" s="167" t="s">
        <v>564</v>
      </c>
      <c r="B730" s="164">
        <v>0</v>
      </c>
    </row>
    <row r="731" spans="1:2" ht="19.5" customHeight="1">
      <c r="A731" s="167" t="s">
        <v>565</v>
      </c>
      <c r="B731" s="164">
        <v>0</v>
      </c>
    </row>
    <row r="732" spans="1:2" ht="19.5" customHeight="1">
      <c r="A732" s="167" t="s">
        <v>566</v>
      </c>
      <c r="B732" s="164">
        <v>0</v>
      </c>
    </row>
    <row r="733" spans="1:2" ht="19.5" customHeight="1">
      <c r="A733" s="167" t="s">
        <v>567</v>
      </c>
      <c r="B733" s="164">
        <v>0</v>
      </c>
    </row>
    <row r="734" spans="1:2" ht="19.5" customHeight="1">
      <c r="A734" s="167" t="s">
        <v>568</v>
      </c>
      <c r="B734" s="164">
        <v>0</v>
      </c>
    </row>
    <row r="735" spans="1:2" ht="19.5" customHeight="1">
      <c r="A735" s="166" t="s">
        <v>569</v>
      </c>
      <c r="B735" s="159">
        <f>SUM(B736:B739)</f>
        <v>0</v>
      </c>
    </row>
    <row r="736" spans="1:2" ht="19.5" customHeight="1">
      <c r="A736" s="167" t="s">
        <v>570</v>
      </c>
      <c r="B736" s="157"/>
    </row>
    <row r="737" spans="1:2" ht="19.5" customHeight="1">
      <c r="A737" s="167" t="s">
        <v>571</v>
      </c>
      <c r="B737" s="157"/>
    </row>
    <row r="738" spans="1:2" ht="19.5" customHeight="1">
      <c r="A738" s="167" t="s">
        <v>572</v>
      </c>
      <c r="B738" s="157"/>
    </row>
    <row r="739" spans="1:2" ht="19.5" customHeight="1">
      <c r="A739" s="167" t="s">
        <v>573</v>
      </c>
      <c r="B739" s="157"/>
    </row>
    <row r="740" spans="1:2" ht="19.5" customHeight="1">
      <c r="A740" s="166" t="s">
        <v>574</v>
      </c>
      <c r="B740" s="52">
        <f>SUM(B741:B746)</f>
        <v>0</v>
      </c>
    </row>
    <row r="741" spans="1:2" ht="19.5" customHeight="1">
      <c r="A741" s="167" t="s">
        <v>575</v>
      </c>
      <c r="B741" s="51"/>
    </row>
    <row r="742" spans="1:2" ht="19.5" customHeight="1">
      <c r="A742" s="167" t="s">
        <v>576</v>
      </c>
      <c r="B742" s="51"/>
    </row>
    <row r="743" spans="1:2" ht="19.5" customHeight="1">
      <c r="A743" s="167" t="s">
        <v>577</v>
      </c>
      <c r="B743" s="51"/>
    </row>
    <row r="744" spans="1:2" ht="19.5" customHeight="1">
      <c r="A744" s="167" t="s">
        <v>578</v>
      </c>
      <c r="B744" s="51"/>
    </row>
    <row r="745" spans="1:2" ht="19.5" customHeight="1">
      <c r="A745" s="167" t="s">
        <v>579</v>
      </c>
      <c r="B745" s="51"/>
    </row>
    <row r="746" spans="1:2" ht="19.5" customHeight="1">
      <c r="A746" s="167" t="s">
        <v>580</v>
      </c>
      <c r="B746" s="51"/>
    </row>
    <row r="747" spans="1:2" ht="19.5" customHeight="1">
      <c r="A747" s="169" t="s">
        <v>581</v>
      </c>
      <c r="B747" s="52">
        <f>SUM(B748:B752)</f>
        <v>0</v>
      </c>
    </row>
    <row r="748" spans="1:2" ht="19.5" customHeight="1">
      <c r="A748" s="167" t="s">
        <v>582</v>
      </c>
      <c r="B748" s="51"/>
    </row>
    <row r="749" spans="1:2" ht="19.5" customHeight="1">
      <c r="A749" s="167" t="s">
        <v>583</v>
      </c>
      <c r="B749" s="51"/>
    </row>
    <row r="750" spans="1:2" ht="19.5" customHeight="1">
      <c r="A750" s="167" t="s">
        <v>584</v>
      </c>
      <c r="B750" s="51"/>
    </row>
    <row r="751" spans="1:2" ht="19.5" customHeight="1">
      <c r="A751" s="167" t="s">
        <v>585</v>
      </c>
      <c r="B751" s="51"/>
    </row>
    <row r="752" spans="1:2" ht="19.5" customHeight="1">
      <c r="A752" s="168" t="s">
        <v>586</v>
      </c>
      <c r="B752" s="51"/>
    </row>
    <row r="753" spans="1:2" ht="19.5" customHeight="1">
      <c r="A753" s="166" t="s">
        <v>587</v>
      </c>
      <c r="B753" s="52">
        <f>SUM(B754:B755)</f>
        <v>0</v>
      </c>
    </row>
    <row r="754" spans="1:2" ht="19.5" customHeight="1">
      <c r="A754" s="167" t="s">
        <v>588</v>
      </c>
      <c r="B754" s="51"/>
    </row>
    <row r="755" spans="1:2" ht="19.5" customHeight="1">
      <c r="A755" s="167" t="s">
        <v>589</v>
      </c>
      <c r="B755" s="51"/>
    </row>
    <row r="756" spans="1:2" ht="19.5" customHeight="1">
      <c r="A756" s="166" t="s">
        <v>590</v>
      </c>
      <c r="B756" s="52">
        <f>SUM(B757:B758)</f>
        <v>0</v>
      </c>
    </row>
    <row r="757" spans="1:2" ht="19.5" customHeight="1">
      <c r="A757" s="167" t="s">
        <v>591</v>
      </c>
      <c r="B757" s="51"/>
    </row>
    <row r="758" spans="1:2" ht="19.5" customHeight="1">
      <c r="A758" s="167" t="s">
        <v>592</v>
      </c>
      <c r="B758" s="51"/>
    </row>
    <row r="759" spans="1:2" ht="19.5" customHeight="1">
      <c r="A759" s="166" t="s">
        <v>593</v>
      </c>
      <c r="B759" s="52"/>
    </row>
    <row r="760" spans="1:2" ht="19.5" customHeight="1">
      <c r="A760" s="166" t="s">
        <v>594</v>
      </c>
      <c r="B760" s="52"/>
    </row>
    <row r="761" spans="1:2" ht="19.5" customHeight="1">
      <c r="A761" s="166" t="s">
        <v>595</v>
      </c>
      <c r="B761" s="52">
        <f>SUM(B762:B766)</f>
        <v>0</v>
      </c>
    </row>
    <row r="762" spans="1:2" ht="19.5" customHeight="1">
      <c r="A762" s="167" t="s">
        <v>596</v>
      </c>
      <c r="B762" s="51"/>
    </row>
    <row r="763" spans="1:2" ht="19.5" customHeight="1">
      <c r="A763" s="167" t="s">
        <v>597</v>
      </c>
      <c r="B763" s="51"/>
    </row>
    <row r="764" spans="1:2" ht="19.5" customHeight="1">
      <c r="A764" s="167" t="s">
        <v>598</v>
      </c>
      <c r="B764" s="51"/>
    </row>
    <row r="765" spans="1:2" ht="19.5" customHeight="1">
      <c r="A765" s="167" t="s">
        <v>599</v>
      </c>
      <c r="B765" s="51"/>
    </row>
    <row r="766" spans="1:2" ht="19.5" customHeight="1">
      <c r="A766" s="167" t="s">
        <v>600</v>
      </c>
      <c r="B766" s="51"/>
    </row>
    <row r="767" spans="1:2" ht="19.5" customHeight="1">
      <c r="A767" s="166" t="s">
        <v>601</v>
      </c>
      <c r="B767" s="52"/>
    </row>
    <row r="768" spans="1:2" ht="19.5" customHeight="1">
      <c r="A768" s="166" t="s">
        <v>602</v>
      </c>
      <c r="B768" s="52"/>
    </row>
    <row r="769" spans="1:2" ht="19.5" customHeight="1">
      <c r="A769" s="166" t="s">
        <v>603</v>
      </c>
      <c r="B769" s="52">
        <f>SUM(B770:B783)</f>
        <v>0</v>
      </c>
    </row>
    <row r="770" spans="1:2" ht="19.5" customHeight="1">
      <c r="A770" s="167" t="s">
        <v>36</v>
      </c>
      <c r="B770" s="51"/>
    </row>
    <row r="771" spans="1:2" ht="19.5" customHeight="1">
      <c r="A771" s="167" t="s">
        <v>37</v>
      </c>
      <c r="B771" s="51"/>
    </row>
    <row r="772" spans="1:2" ht="19.5" customHeight="1">
      <c r="A772" s="167" t="s">
        <v>38</v>
      </c>
      <c r="B772" s="51"/>
    </row>
    <row r="773" spans="1:2" ht="19.5" customHeight="1">
      <c r="A773" s="167" t="s">
        <v>604</v>
      </c>
      <c r="B773" s="51"/>
    </row>
    <row r="774" spans="1:2" ht="19.5" customHeight="1">
      <c r="A774" s="167" t="s">
        <v>605</v>
      </c>
      <c r="B774" s="51"/>
    </row>
    <row r="775" spans="1:2" ht="19.5" customHeight="1">
      <c r="A775" s="167" t="s">
        <v>606</v>
      </c>
      <c r="B775" s="51"/>
    </row>
    <row r="776" spans="1:2" ht="19.5" customHeight="1">
      <c r="A776" s="167" t="s">
        <v>607</v>
      </c>
      <c r="B776" s="51"/>
    </row>
    <row r="777" spans="1:2" ht="19.5" customHeight="1">
      <c r="A777" s="167" t="s">
        <v>608</v>
      </c>
      <c r="B777" s="51"/>
    </row>
    <row r="778" spans="1:2" ht="19.5" customHeight="1">
      <c r="A778" s="167" t="s">
        <v>609</v>
      </c>
      <c r="B778" s="51"/>
    </row>
    <row r="779" spans="1:2" ht="19.5" customHeight="1">
      <c r="A779" s="167" t="s">
        <v>610</v>
      </c>
      <c r="B779" s="51"/>
    </row>
    <row r="780" spans="1:2" ht="19.5" customHeight="1">
      <c r="A780" s="167" t="s">
        <v>77</v>
      </c>
      <c r="B780" s="51"/>
    </row>
    <row r="781" spans="1:2" ht="19.5" customHeight="1">
      <c r="A781" s="167" t="s">
        <v>611</v>
      </c>
      <c r="B781" s="51"/>
    </row>
    <row r="782" spans="1:2" ht="19.5" customHeight="1">
      <c r="A782" s="167" t="s">
        <v>45</v>
      </c>
      <c r="B782" s="51"/>
    </row>
    <row r="783" spans="1:2" ht="19.5" customHeight="1">
      <c r="A783" s="167" t="s">
        <v>612</v>
      </c>
      <c r="B783" s="51"/>
    </row>
    <row r="784" spans="1:2" ht="19.5" customHeight="1">
      <c r="A784" s="166" t="s">
        <v>613</v>
      </c>
      <c r="B784" s="52">
        <v>166</v>
      </c>
    </row>
    <row r="785" spans="1:2" ht="19.5" customHeight="1">
      <c r="A785" s="166" t="s">
        <v>614</v>
      </c>
      <c r="B785" s="52">
        <f>B786+B797+B798+B801+B802+B803</f>
        <v>42189</v>
      </c>
    </row>
    <row r="786" spans="1:2" ht="19.5" customHeight="1">
      <c r="A786" s="166" t="s">
        <v>615</v>
      </c>
      <c r="B786" s="52">
        <f>SUM(B787:B796)</f>
        <v>27339</v>
      </c>
    </row>
    <row r="787" spans="1:2" ht="19.5" customHeight="1">
      <c r="A787" s="167" t="s">
        <v>616</v>
      </c>
      <c r="B787" s="51">
        <v>4047</v>
      </c>
    </row>
    <row r="788" spans="1:2" ht="19.5" customHeight="1">
      <c r="A788" s="167" t="s">
        <v>617</v>
      </c>
      <c r="B788" s="51">
        <v>0</v>
      </c>
    </row>
    <row r="789" spans="1:2" ht="19.5" customHeight="1">
      <c r="A789" s="167" t="s">
        <v>618</v>
      </c>
      <c r="B789" s="51">
        <v>0</v>
      </c>
    </row>
    <row r="790" spans="1:2" ht="19.5" customHeight="1">
      <c r="A790" s="167" t="s">
        <v>619</v>
      </c>
      <c r="B790" s="51">
        <v>124</v>
      </c>
    </row>
    <row r="791" spans="1:2" ht="19.5" customHeight="1">
      <c r="A791" s="167" t="s">
        <v>620</v>
      </c>
      <c r="B791" s="51">
        <v>0</v>
      </c>
    </row>
    <row r="792" spans="1:2" ht="19.5" customHeight="1">
      <c r="A792" s="167" t="s">
        <v>621</v>
      </c>
      <c r="B792" s="51">
        <v>0</v>
      </c>
    </row>
    <row r="793" spans="1:2" ht="19.5" customHeight="1">
      <c r="A793" s="167" t="s">
        <v>622</v>
      </c>
      <c r="B793" s="51">
        <v>0</v>
      </c>
    </row>
    <row r="794" spans="1:2" ht="19.5" customHeight="1">
      <c r="A794" s="167" t="s">
        <v>623</v>
      </c>
      <c r="B794" s="51">
        <v>0</v>
      </c>
    </row>
    <row r="795" spans="1:2" ht="19.5" customHeight="1">
      <c r="A795" s="167" t="s">
        <v>624</v>
      </c>
      <c r="B795" s="51">
        <v>0</v>
      </c>
    </row>
    <row r="796" spans="1:2" ht="19.5" customHeight="1">
      <c r="A796" s="167" t="s">
        <v>625</v>
      </c>
      <c r="B796" s="51">
        <v>23168</v>
      </c>
    </row>
    <row r="797" spans="1:2" ht="19.5" customHeight="1">
      <c r="A797" s="166" t="s">
        <v>626</v>
      </c>
      <c r="B797" s="52"/>
    </row>
    <row r="798" spans="1:2" ht="19.5" customHeight="1">
      <c r="A798" s="166" t="s">
        <v>627</v>
      </c>
      <c r="B798" s="52">
        <f>SUM(B799:B800)</f>
        <v>0</v>
      </c>
    </row>
    <row r="799" spans="1:2" ht="19.5" customHeight="1">
      <c r="A799" s="167" t="s">
        <v>628</v>
      </c>
      <c r="B799" s="51"/>
    </row>
    <row r="800" spans="1:2" ht="19.5" customHeight="1">
      <c r="A800" s="167" t="s">
        <v>629</v>
      </c>
      <c r="B800" s="51"/>
    </row>
    <row r="801" spans="1:2" ht="19.5" customHeight="1">
      <c r="A801" s="166" t="s">
        <v>630</v>
      </c>
      <c r="B801" s="52">
        <v>13203</v>
      </c>
    </row>
    <row r="802" spans="1:2" ht="19.5" customHeight="1">
      <c r="A802" s="166" t="s">
        <v>631</v>
      </c>
      <c r="B802" s="52"/>
    </row>
    <row r="803" spans="1:2" ht="19.5" customHeight="1">
      <c r="A803" s="166" t="s">
        <v>632</v>
      </c>
      <c r="B803" s="52">
        <v>1647</v>
      </c>
    </row>
    <row r="804" spans="1:2" ht="19.5" customHeight="1">
      <c r="A804" s="166" t="s">
        <v>633</v>
      </c>
      <c r="B804" s="52">
        <f>B805+B831+B856+B884+B895+B902+B909+B912</f>
        <v>2688</v>
      </c>
    </row>
    <row r="805" spans="1:2" ht="19.5" customHeight="1">
      <c r="A805" s="169" t="s">
        <v>634</v>
      </c>
      <c r="B805" s="52">
        <f>SUM(B806:B830)</f>
        <v>1020</v>
      </c>
    </row>
    <row r="806" spans="1:2" ht="19.5" customHeight="1">
      <c r="A806" s="167" t="s">
        <v>616</v>
      </c>
      <c r="B806" s="51">
        <v>58</v>
      </c>
    </row>
    <row r="807" spans="1:2" ht="19.5" customHeight="1">
      <c r="A807" s="167" t="s">
        <v>617</v>
      </c>
      <c r="B807" s="51">
        <v>0</v>
      </c>
    </row>
    <row r="808" spans="1:2" ht="19.5" customHeight="1">
      <c r="A808" s="167" t="s">
        <v>618</v>
      </c>
      <c r="B808" s="51">
        <v>0</v>
      </c>
    </row>
    <row r="809" spans="1:2" ht="19.5" customHeight="1">
      <c r="A809" s="167" t="s">
        <v>635</v>
      </c>
      <c r="B809" s="51">
        <v>580</v>
      </c>
    </row>
    <row r="810" spans="1:2" ht="19.5" customHeight="1">
      <c r="A810" s="167" t="s">
        <v>636</v>
      </c>
      <c r="B810" s="51">
        <v>0</v>
      </c>
    </row>
    <row r="811" spans="1:2" ht="19.5" customHeight="1">
      <c r="A811" s="167" t="s">
        <v>637</v>
      </c>
      <c r="B811" s="51">
        <v>0</v>
      </c>
    </row>
    <row r="812" spans="1:2" ht="19.5" customHeight="1">
      <c r="A812" s="167" t="s">
        <v>638</v>
      </c>
      <c r="B812" s="51">
        <v>10</v>
      </c>
    </row>
    <row r="813" spans="1:2" ht="19.5" customHeight="1">
      <c r="A813" s="167" t="s">
        <v>639</v>
      </c>
      <c r="B813" s="51">
        <v>0</v>
      </c>
    </row>
    <row r="814" spans="1:2" ht="19.5" customHeight="1">
      <c r="A814" s="167" t="s">
        <v>640</v>
      </c>
      <c r="B814" s="51">
        <v>0</v>
      </c>
    </row>
    <row r="815" spans="1:2" ht="19.5" customHeight="1">
      <c r="A815" s="167" t="s">
        <v>641</v>
      </c>
      <c r="B815" s="51">
        <v>8</v>
      </c>
    </row>
    <row r="816" spans="1:2" ht="19.5" customHeight="1">
      <c r="A816" s="168" t="s">
        <v>642</v>
      </c>
      <c r="B816" s="51">
        <v>0</v>
      </c>
    </row>
    <row r="817" spans="1:2" ht="19.5" customHeight="1">
      <c r="A817" s="167" t="s">
        <v>643</v>
      </c>
      <c r="B817" s="51">
        <v>0</v>
      </c>
    </row>
    <row r="818" spans="1:2" ht="19.5" customHeight="1">
      <c r="A818" s="167" t="s">
        <v>644</v>
      </c>
      <c r="B818" s="51">
        <v>0</v>
      </c>
    </row>
    <row r="819" spans="1:2" ht="19.5" customHeight="1">
      <c r="A819" s="167" t="s">
        <v>645</v>
      </c>
      <c r="B819" s="51">
        <v>0</v>
      </c>
    </row>
    <row r="820" spans="1:2" ht="19.5" customHeight="1">
      <c r="A820" s="167" t="s">
        <v>646</v>
      </c>
      <c r="B820" s="51">
        <v>0</v>
      </c>
    </row>
    <row r="821" spans="1:2" ht="19.5" customHeight="1">
      <c r="A821" s="168" t="s">
        <v>647</v>
      </c>
      <c r="B821" s="51">
        <v>0</v>
      </c>
    </row>
    <row r="822" spans="1:2" ht="19.5" customHeight="1">
      <c r="A822" s="168" t="s">
        <v>648</v>
      </c>
      <c r="B822" s="51">
        <v>0</v>
      </c>
    </row>
    <row r="823" spans="1:2" ht="19.5" customHeight="1">
      <c r="A823" s="167" t="s">
        <v>649</v>
      </c>
      <c r="B823" s="51">
        <v>16</v>
      </c>
    </row>
    <row r="824" spans="1:2" ht="19.5" customHeight="1">
      <c r="A824" s="168" t="s">
        <v>650</v>
      </c>
      <c r="B824" s="51">
        <v>33</v>
      </c>
    </row>
    <row r="825" spans="1:2" ht="19.5" customHeight="1">
      <c r="A825" s="167" t="s">
        <v>651</v>
      </c>
      <c r="B825" s="51">
        <v>0</v>
      </c>
    </row>
    <row r="826" spans="1:2" ht="19.5" customHeight="1">
      <c r="A826" s="167" t="s">
        <v>652</v>
      </c>
      <c r="B826" s="51">
        <v>0</v>
      </c>
    </row>
    <row r="827" spans="1:2" ht="19.5" customHeight="1">
      <c r="A827" s="167" t="s">
        <v>653</v>
      </c>
      <c r="B827" s="51">
        <v>102</v>
      </c>
    </row>
    <row r="828" spans="1:2" ht="19.5" customHeight="1">
      <c r="A828" s="167" t="s">
        <v>654</v>
      </c>
      <c r="B828" s="51">
        <v>0</v>
      </c>
    </row>
    <row r="829" spans="1:2" ht="19.5" customHeight="1">
      <c r="A829" s="168" t="s">
        <v>655</v>
      </c>
      <c r="B829" s="51"/>
    </row>
    <row r="830" spans="1:2" ht="19.5" customHeight="1">
      <c r="A830" s="167" t="s">
        <v>656</v>
      </c>
      <c r="B830" s="51">
        <v>213</v>
      </c>
    </row>
    <row r="831" spans="1:2" ht="19.5" customHeight="1">
      <c r="A831" s="166" t="s">
        <v>657</v>
      </c>
      <c r="B831" s="52">
        <f>SUM(B832:B855)</f>
        <v>0</v>
      </c>
    </row>
    <row r="832" spans="1:2" ht="19.5" customHeight="1">
      <c r="A832" s="167" t="s">
        <v>616</v>
      </c>
      <c r="B832" s="51"/>
    </row>
    <row r="833" spans="1:2" ht="19.5" customHeight="1">
      <c r="A833" s="167" t="s">
        <v>617</v>
      </c>
      <c r="B833" s="51"/>
    </row>
    <row r="834" spans="1:2" ht="19.5" customHeight="1">
      <c r="A834" s="167" t="s">
        <v>618</v>
      </c>
      <c r="B834" s="51"/>
    </row>
    <row r="835" spans="1:2" ht="19.5" customHeight="1">
      <c r="A835" s="167" t="s">
        <v>658</v>
      </c>
      <c r="B835" s="51"/>
    </row>
    <row r="836" spans="1:2" ht="19.5" customHeight="1">
      <c r="A836" s="168" t="s">
        <v>659</v>
      </c>
      <c r="B836" s="51"/>
    </row>
    <row r="837" spans="1:2" ht="19.5" customHeight="1">
      <c r="A837" s="167" t="s">
        <v>660</v>
      </c>
      <c r="B837" s="51"/>
    </row>
    <row r="838" spans="1:2" ht="19.5" customHeight="1">
      <c r="A838" s="167" t="s">
        <v>661</v>
      </c>
      <c r="B838" s="51"/>
    </row>
    <row r="839" spans="1:2" ht="19.5" customHeight="1">
      <c r="A839" s="167" t="s">
        <v>662</v>
      </c>
      <c r="B839" s="51"/>
    </row>
    <row r="840" spans="1:2" ht="19.5" customHeight="1">
      <c r="A840" s="167" t="s">
        <v>663</v>
      </c>
      <c r="B840" s="51"/>
    </row>
    <row r="841" spans="1:2" ht="19.5" customHeight="1">
      <c r="A841" s="167" t="s">
        <v>664</v>
      </c>
      <c r="B841" s="51"/>
    </row>
    <row r="842" spans="1:2" ht="19.5" customHeight="1">
      <c r="A842" s="167" t="s">
        <v>665</v>
      </c>
      <c r="B842" s="51"/>
    </row>
    <row r="843" spans="1:2" ht="19.5" customHeight="1">
      <c r="A843" s="167" t="s">
        <v>666</v>
      </c>
      <c r="B843" s="51"/>
    </row>
    <row r="844" spans="1:2" ht="19.5" customHeight="1">
      <c r="A844" s="167" t="s">
        <v>667</v>
      </c>
      <c r="B844" s="51"/>
    </row>
    <row r="845" spans="1:2" ht="19.5" customHeight="1">
      <c r="A845" s="167" t="s">
        <v>668</v>
      </c>
      <c r="B845" s="51"/>
    </row>
    <row r="846" spans="1:2" ht="19.5" customHeight="1">
      <c r="A846" s="167" t="s">
        <v>669</v>
      </c>
      <c r="B846" s="51"/>
    </row>
    <row r="847" spans="1:2" ht="19.5" customHeight="1">
      <c r="A847" s="167" t="s">
        <v>670</v>
      </c>
      <c r="B847" s="51"/>
    </row>
    <row r="848" spans="1:2" ht="19.5" customHeight="1">
      <c r="A848" s="167" t="s">
        <v>671</v>
      </c>
      <c r="B848" s="51"/>
    </row>
    <row r="849" spans="1:2" ht="19.5" customHeight="1">
      <c r="A849" s="167" t="s">
        <v>672</v>
      </c>
      <c r="B849" s="51"/>
    </row>
    <row r="850" spans="1:2" ht="19.5" customHeight="1">
      <c r="A850" s="167" t="s">
        <v>673</v>
      </c>
      <c r="B850" s="51"/>
    </row>
    <row r="851" spans="1:2" ht="19.5" customHeight="1">
      <c r="A851" s="168" t="s">
        <v>674</v>
      </c>
      <c r="B851" s="51"/>
    </row>
    <row r="852" spans="1:2" ht="19.5" customHeight="1">
      <c r="A852" s="167" t="s">
        <v>675</v>
      </c>
      <c r="B852" s="51"/>
    </row>
    <row r="853" spans="1:2" ht="19.5" customHeight="1">
      <c r="A853" s="167" t="s">
        <v>676</v>
      </c>
      <c r="B853" s="51"/>
    </row>
    <row r="854" spans="1:2" ht="19.5" customHeight="1">
      <c r="A854" s="167" t="s">
        <v>642</v>
      </c>
      <c r="B854" s="51"/>
    </row>
    <row r="855" spans="1:2" ht="19.5" customHeight="1">
      <c r="A855" s="167" t="s">
        <v>677</v>
      </c>
      <c r="B855" s="51"/>
    </row>
    <row r="856" spans="1:2" ht="19.5" customHeight="1">
      <c r="A856" s="166" t="s">
        <v>678</v>
      </c>
      <c r="B856" s="52">
        <f>SUM(B857:B883)</f>
        <v>460</v>
      </c>
    </row>
    <row r="857" spans="1:2" ht="19.5" customHeight="1">
      <c r="A857" s="167" t="s">
        <v>616</v>
      </c>
      <c r="B857" s="51">
        <v>0</v>
      </c>
    </row>
    <row r="858" spans="1:2" ht="19.5" customHeight="1">
      <c r="A858" s="167" t="s">
        <v>617</v>
      </c>
      <c r="B858" s="51">
        <v>0</v>
      </c>
    </row>
    <row r="859" spans="1:2" ht="19.5" customHeight="1">
      <c r="A859" s="167" t="s">
        <v>618</v>
      </c>
      <c r="B859" s="51">
        <v>0</v>
      </c>
    </row>
    <row r="860" spans="1:2" ht="19.5" customHeight="1">
      <c r="A860" s="167" t="s">
        <v>679</v>
      </c>
      <c r="B860" s="51">
        <v>0</v>
      </c>
    </row>
    <row r="861" spans="1:2" ht="19.5" customHeight="1">
      <c r="A861" s="167" t="s">
        <v>680</v>
      </c>
      <c r="B861" s="51">
        <v>0</v>
      </c>
    </row>
    <row r="862" spans="1:2" ht="19.5" customHeight="1">
      <c r="A862" s="167" t="s">
        <v>681</v>
      </c>
      <c r="B862" s="51">
        <v>0</v>
      </c>
    </row>
    <row r="863" spans="1:2" ht="19.5" customHeight="1">
      <c r="A863" s="167" t="s">
        <v>682</v>
      </c>
      <c r="B863" s="51">
        <v>0</v>
      </c>
    </row>
    <row r="864" spans="1:2" ht="19.5" customHeight="1">
      <c r="A864" s="167" t="s">
        <v>683</v>
      </c>
      <c r="B864" s="51">
        <v>0</v>
      </c>
    </row>
    <row r="865" spans="1:2" ht="19.5" customHeight="1">
      <c r="A865" s="167" t="s">
        <v>684</v>
      </c>
      <c r="B865" s="51">
        <v>0</v>
      </c>
    </row>
    <row r="866" spans="1:2" ht="19.5" customHeight="1">
      <c r="A866" s="167" t="s">
        <v>685</v>
      </c>
      <c r="B866" s="51">
        <v>4</v>
      </c>
    </row>
    <row r="867" spans="1:2" ht="19.5" customHeight="1">
      <c r="A867" s="167" t="s">
        <v>686</v>
      </c>
      <c r="B867" s="51">
        <v>0</v>
      </c>
    </row>
    <row r="868" spans="1:2" ht="19.5" customHeight="1">
      <c r="A868" s="167" t="s">
        <v>687</v>
      </c>
      <c r="B868" s="51">
        <v>0</v>
      </c>
    </row>
    <row r="869" spans="1:2" ht="19.5" customHeight="1">
      <c r="A869" s="167" t="s">
        <v>688</v>
      </c>
      <c r="B869" s="51">
        <v>0</v>
      </c>
    </row>
    <row r="870" spans="1:2" ht="19.5" customHeight="1">
      <c r="A870" s="167" t="s">
        <v>689</v>
      </c>
      <c r="B870" s="51">
        <v>30</v>
      </c>
    </row>
    <row r="871" spans="1:2" ht="19.5" customHeight="1">
      <c r="A871" s="167" t="s">
        <v>690</v>
      </c>
      <c r="B871" s="51">
        <v>20</v>
      </c>
    </row>
    <row r="872" spans="1:2" ht="19.5" customHeight="1">
      <c r="A872" s="168" t="s">
        <v>691</v>
      </c>
      <c r="B872" s="51">
        <v>129</v>
      </c>
    </row>
    <row r="873" spans="1:2" ht="19.5" customHeight="1">
      <c r="A873" s="167" t="s">
        <v>692</v>
      </c>
      <c r="B873" s="51">
        <v>0</v>
      </c>
    </row>
    <row r="874" spans="1:2" ht="19.5" customHeight="1">
      <c r="A874" s="167" t="s">
        <v>693</v>
      </c>
      <c r="B874" s="51">
        <v>0</v>
      </c>
    </row>
    <row r="875" spans="1:2" ht="19.5" customHeight="1">
      <c r="A875" s="167" t="s">
        <v>694</v>
      </c>
      <c r="B875" s="51">
        <v>0</v>
      </c>
    </row>
    <row r="876" spans="1:2" ht="19.5" customHeight="1">
      <c r="A876" s="167" t="s">
        <v>695</v>
      </c>
      <c r="B876" s="51">
        <v>0</v>
      </c>
    </row>
    <row r="877" spans="1:2" ht="19.5" customHeight="1">
      <c r="A877" s="167" t="s">
        <v>696</v>
      </c>
      <c r="B877" s="51">
        <v>0</v>
      </c>
    </row>
    <row r="878" spans="1:2" ht="19.5" customHeight="1">
      <c r="A878" s="167" t="s">
        <v>670</v>
      </c>
      <c r="B878" s="51">
        <v>0</v>
      </c>
    </row>
    <row r="879" spans="1:2" ht="19.5" customHeight="1">
      <c r="A879" s="167" t="s">
        <v>697</v>
      </c>
      <c r="B879" s="51">
        <v>0</v>
      </c>
    </row>
    <row r="880" spans="1:2" ht="19.5" customHeight="1">
      <c r="A880" s="167" t="s">
        <v>698</v>
      </c>
      <c r="B880" s="51">
        <v>0</v>
      </c>
    </row>
    <row r="881" spans="1:2" ht="19.5" customHeight="1">
      <c r="A881" s="168" t="s">
        <v>699</v>
      </c>
      <c r="B881" s="51"/>
    </row>
    <row r="882" spans="1:2" ht="19.5" customHeight="1">
      <c r="A882" s="168" t="s">
        <v>700</v>
      </c>
      <c r="B882" s="51"/>
    </row>
    <row r="883" spans="1:2" ht="19.5" customHeight="1">
      <c r="A883" s="167" t="s">
        <v>701</v>
      </c>
      <c r="B883" s="51">
        <v>277</v>
      </c>
    </row>
    <row r="884" spans="1:2" ht="19.5" customHeight="1">
      <c r="A884" s="166" t="s">
        <v>702</v>
      </c>
      <c r="B884" s="52">
        <f>SUM(B885:B894)</f>
        <v>0</v>
      </c>
    </row>
    <row r="885" spans="1:2" ht="19.5" customHeight="1">
      <c r="A885" s="167" t="s">
        <v>616</v>
      </c>
      <c r="B885" s="51"/>
    </row>
    <row r="886" spans="1:2" ht="19.5" customHeight="1">
      <c r="A886" s="167" t="s">
        <v>617</v>
      </c>
      <c r="B886" s="51"/>
    </row>
    <row r="887" spans="1:2" ht="19.5" customHeight="1">
      <c r="A887" s="167" t="s">
        <v>618</v>
      </c>
      <c r="B887" s="51"/>
    </row>
    <row r="888" spans="1:2" ht="19.5" customHeight="1">
      <c r="A888" s="167" t="s">
        <v>703</v>
      </c>
      <c r="B888" s="51"/>
    </row>
    <row r="889" spans="1:2" ht="19.5" customHeight="1">
      <c r="A889" s="167" t="s">
        <v>704</v>
      </c>
      <c r="B889" s="51"/>
    </row>
    <row r="890" spans="1:2" ht="19.5" customHeight="1">
      <c r="A890" s="167" t="s">
        <v>705</v>
      </c>
      <c r="B890" s="51"/>
    </row>
    <row r="891" spans="1:2" ht="19.5" customHeight="1">
      <c r="A891" s="167" t="s">
        <v>706</v>
      </c>
      <c r="B891" s="51"/>
    </row>
    <row r="892" spans="1:2" ht="19.5" customHeight="1">
      <c r="A892" s="167" t="s">
        <v>707</v>
      </c>
      <c r="B892" s="51"/>
    </row>
    <row r="893" spans="1:2" ht="19.5" customHeight="1">
      <c r="A893" s="167" t="s">
        <v>708</v>
      </c>
      <c r="B893" s="51"/>
    </row>
    <row r="894" spans="1:2" ht="19.5" customHeight="1">
      <c r="A894" s="167" t="s">
        <v>709</v>
      </c>
      <c r="B894" s="51"/>
    </row>
    <row r="895" spans="1:2" ht="19.5" customHeight="1">
      <c r="A895" s="166" t="s">
        <v>710</v>
      </c>
      <c r="B895" s="52">
        <f>SUM(B896:B901)</f>
        <v>1013</v>
      </c>
    </row>
    <row r="896" spans="1:2" ht="19.5" customHeight="1">
      <c r="A896" s="167" t="s">
        <v>711</v>
      </c>
      <c r="B896" s="51">
        <v>23</v>
      </c>
    </row>
    <row r="897" spans="1:2" ht="19.5" customHeight="1">
      <c r="A897" s="167" t="s">
        <v>712</v>
      </c>
      <c r="B897" s="51">
        <v>0</v>
      </c>
    </row>
    <row r="898" spans="1:2" ht="19.5" customHeight="1">
      <c r="A898" s="167" t="s">
        <v>713</v>
      </c>
      <c r="B898" s="51">
        <v>12</v>
      </c>
    </row>
    <row r="899" spans="1:2" ht="19.5" customHeight="1">
      <c r="A899" s="167" t="s">
        <v>714</v>
      </c>
      <c r="B899" s="51">
        <v>978</v>
      </c>
    </row>
    <row r="900" spans="1:2" ht="19.5" customHeight="1">
      <c r="A900" s="167" t="s">
        <v>715</v>
      </c>
      <c r="B900" s="51">
        <v>0</v>
      </c>
    </row>
    <row r="901" spans="1:2" ht="19.5" customHeight="1">
      <c r="A901" s="167" t="s">
        <v>716</v>
      </c>
      <c r="B901" s="51">
        <v>0</v>
      </c>
    </row>
    <row r="902" spans="1:2" ht="19.5" customHeight="1">
      <c r="A902" s="166" t="s">
        <v>717</v>
      </c>
      <c r="B902" s="52">
        <f>SUM(B903:B908)</f>
        <v>195</v>
      </c>
    </row>
    <row r="903" spans="1:2" ht="19.5" customHeight="1">
      <c r="A903" s="167" t="s">
        <v>718</v>
      </c>
      <c r="B903" s="51">
        <v>0</v>
      </c>
    </row>
    <row r="904" spans="1:2" ht="19.5" customHeight="1">
      <c r="A904" s="167" t="s">
        <v>719</v>
      </c>
      <c r="B904" s="51">
        <v>0</v>
      </c>
    </row>
    <row r="905" spans="1:2" ht="19.5" customHeight="1">
      <c r="A905" s="167" t="s">
        <v>720</v>
      </c>
      <c r="B905" s="51">
        <v>5</v>
      </c>
    </row>
    <row r="906" spans="1:2" ht="19.5" customHeight="1">
      <c r="A906" s="167" t="s">
        <v>721</v>
      </c>
      <c r="B906" s="51">
        <v>190</v>
      </c>
    </row>
    <row r="907" spans="1:2" ht="19.5" customHeight="1">
      <c r="A907" s="167" t="s">
        <v>722</v>
      </c>
      <c r="B907" s="51">
        <v>0</v>
      </c>
    </row>
    <row r="908" spans="1:2" ht="19.5" customHeight="1">
      <c r="A908" s="167" t="s">
        <v>723</v>
      </c>
      <c r="B908" s="51">
        <v>0</v>
      </c>
    </row>
    <row r="909" spans="1:2" ht="19.5" customHeight="1">
      <c r="A909" s="166" t="s">
        <v>724</v>
      </c>
      <c r="B909" s="52">
        <f>SUM(B910:B911)</f>
        <v>0</v>
      </c>
    </row>
    <row r="910" spans="1:2" ht="19.5" customHeight="1">
      <c r="A910" s="167" t="s">
        <v>725</v>
      </c>
      <c r="B910" s="51"/>
    </row>
    <row r="911" spans="1:2" ht="19.5" customHeight="1">
      <c r="A911" s="167" t="s">
        <v>726</v>
      </c>
      <c r="B911" s="51"/>
    </row>
    <row r="912" spans="1:2" ht="19.5" customHeight="1">
      <c r="A912" s="166" t="s">
        <v>727</v>
      </c>
      <c r="B912" s="52">
        <f>SUM(B913:B914)</f>
        <v>0</v>
      </c>
    </row>
    <row r="913" spans="1:2" ht="19.5" customHeight="1">
      <c r="A913" s="167" t="s">
        <v>728</v>
      </c>
      <c r="B913" s="51"/>
    </row>
    <row r="914" spans="1:2" ht="19.5" customHeight="1">
      <c r="A914" s="167" t="s">
        <v>729</v>
      </c>
      <c r="B914" s="51"/>
    </row>
    <row r="915" spans="1:2" ht="19.5" customHeight="1">
      <c r="A915" s="166" t="s">
        <v>730</v>
      </c>
      <c r="B915" s="52">
        <f>B916+B939+B949+B959+B964+B971+B976</f>
        <v>13</v>
      </c>
    </row>
    <row r="916" spans="1:2" ht="19.5" customHeight="1">
      <c r="A916" s="166" t="s">
        <v>731</v>
      </c>
      <c r="B916" s="52">
        <f>SUM(B917:B938)</f>
        <v>13</v>
      </c>
    </row>
    <row r="917" spans="1:2" ht="19.5" customHeight="1">
      <c r="A917" s="167" t="s">
        <v>616</v>
      </c>
      <c r="B917" s="51"/>
    </row>
    <row r="918" spans="1:2" ht="19.5" customHeight="1">
      <c r="A918" s="167" t="s">
        <v>617</v>
      </c>
      <c r="B918" s="51"/>
    </row>
    <row r="919" spans="1:2" ht="19.5" customHeight="1">
      <c r="A919" s="167" t="s">
        <v>618</v>
      </c>
      <c r="B919" s="51"/>
    </row>
    <row r="920" spans="1:2" ht="19.5" customHeight="1">
      <c r="A920" s="167" t="s">
        <v>732</v>
      </c>
      <c r="B920" s="51"/>
    </row>
    <row r="921" spans="1:2" ht="19.5" customHeight="1">
      <c r="A921" s="167" t="s">
        <v>733</v>
      </c>
      <c r="B921" s="51"/>
    </row>
    <row r="922" spans="1:2" ht="19.5" customHeight="1">
      <c r="A922" s="167" t="s">
        <v>734</v>
      </c>
      <c r="B922" s="51"/>
    </row>
    <row r="923" spans="1:2" ht="19.5" customHeight="1">
      <c r="A923" s="167" t="s">
        <v>735</v>
      </c>
      <c r="B923" s="51"/>
    </row>
    <row r="924" spans="1:2" ht="19.5" customHeight="1">
      <c r="A924" s="167" t="s">
        <v>736</v>
      </c>
      <c r="B924" s="51"/>
    </row>
    <row r="925" spans="1:2" ht="19.5" customHeight="1">
      <c r="A925" s="167" t="s">
        <v>737</v>
      </c>
      <c r="B925" s="51"/>
    </row>
    <row r="926" spans="1:2" ht="19.5" customHeight="1">
      <c r="A926" s="167" t="s">
        <v>738</v>
      </c>
      <c r="B926" s="51"/>
    </row>
    <row r="927" spans="1:2" ht="19.5" customHeight="1">
      <c r="A927" s="167" t="s">
        <v>739</v>
      </c>
      <c r="B927" s="51"/>
    </row>
    <row r="928" spans="1:2" ht="19.5" customHeight="1">
      <c r="A928" s="167" t="s">
        <v>740</v>
      </c>
      <c r="B928" s="51"/>
    </row>
    <row r="929" spans="1:2" ht="19.5" customHeight="1">
      <c r="A929" s="167" t="s">
        <v>741</v>
      </c>
      <c r="B929" s="51"/>
    </row>
    <row r="930" spans="1:2" ht="19.5" customHeight="1">
      <c r="A930" s="167" t="s">
        <v>742</v>
      </c>
      <c r="B930" s="51"/>
    </row>
    <row r="931" spans="1:2" ht="19.5" customHeight="1">
      <c r="A931" s="167" t="s">
        <v>743</v>
      </c>
      <c r="B931" s="51"/>
    </row>
    <row r="932" spans="1:2" ht="19.5" customHeight="1">
      <c r="A932" s="167" t="s">
        <v>744</v>
      </c>
      <c r="B932" s="51"/>
    </row>
    <row r="933" spans="1:2" ht="19.5" customHeight="1">
      <c r="A933" s="167" t="s">
        <v>745</v>
      </c>
      <c r="B933" s="51"/>
    </row>
    <row r="934" spans="1:2" ht="19.5" customHeight="1">
      <c r="A934" s="167" t="s">
        <v>746</v>
      </c>
      <c r="B934" s="51"/>
    </row>
    <row r="935" spans="1:2" ht="19.5" customHeight="1">
      <c r="A935" s="167" t="s">
        <v>747</v>
      </c>
      <c r="B935" s="51"/>
    </row>
    <row r="936" spans="1:2" ht="19.5" customHeight="1">
      <c r="A936" s="167" t="s">
        <v>748</v>
      </c>
      <c r="B936" s="51"/>
    </row>
    <row r="937" spans="1:2" ht="19.5" customHeight="1">
      <c r="A937" s="167" t="s">
        <v>749</v>
      </c>
      <c r="B937" s="51"/>
    </row>
    <row r="938" spans="1:2" ht="19.5" customHeight="1">
      <c r="A938" s="167" t="s">
        <v>750</v>
      </c>
      <c r="B938" s="51">
        <v>13</v>
      </c>
    </row>
    <row r="939" spans="1:2" ht="19.5" customHeight="1">
      <c r="A939" s="166" t="s">
        <v>751</v>
      </c>
      <c r="B939" s="52">
        <f>SUM(B940:B948)</f>
        <v>0</v>
      </c>
    </row>
    <row r="940" spans="1:2" ht="19.5" customHeight="1">
      <c r="A940" s="167" t="s">
        <v>616</v>
      </c>
      <c r="B940" s="51"/>
    </row>
    <row r="941" spans="1:2" ht="19.5" customHeight="1">
      <c r="A941" s="167" t="s">
        <v>617</v>
      </c>
      <c r="B941" s="51"/>
    </row>
    <row r="942" spans="1:2" ht="19.5" customHeight="1">
      <c r="A942" s="167" t="s">
        <v>618</v>
      </c>
      <c r="B942" s="51"/>
    </row>
    <row r="943" spans="1:2" ht="19.5" customHeight="1">
      <c r="A943" s="167" t="s">
        <v>752</v>
      </c>
      <c r="B943" s="51"/>
    </row>
    <row r="944" spans="1:2" ht="19.5" customHeight="1">
      <c r="A944" s="167" t="s">
        <v>753</v>
      </c>
      <c r="B944" s="51"/>
    </row>
    <row r="945" spans="1:2" ht="19.5" customHeight="1">
      <c r="A945" s="167" t="s">
        <v>754</v>
      </c>
      <c r="B945" s="51"/>
    </row>
    <row r="946" spans="1:2" ht="19.5" customHeight="1">
      <c r="A946" s="167" t="s">
        <v>755</v>
      </c>
      <c r="B946" s="51"/>
    </row>
    <row r="947" spans="1:2" ht="19.5" customHeight="1">
      <c r="A947" s="167" t="s">
        <v>756</v>
      </c>
      <c r="B947" s="51"/>
    </row>
    <row r="948" spans="1:2" ht="19.5" customHeight="1">
      <c r="A948" s="167" t="s">
        <v>757</v>
      </c>
      <c r="B948" s="51"/>
    </row>
    <row r="949" spans="1:2" ht="19.5" customHeight="1">
      <c r="A949" s="166" t="s">
        <v>758</v>
      </c>
      <c r="B949" s="52">
        <f>SUM(B950:B958)</f>
        <v>0</v>
      </c>
    </row>
    <row r="950" spans="1:2" ht="19.5" customHeight="1">
      <c r="A950" s="167" t="s">
        <v>616</v>
      </c>
      <c r="B950" s="51"/>
    </row>
    <row r="951" spans="1:2" ht="19.5" customHeight="1">
      <c r="A951" s="167" t="s">
        <v>617</v>
      </c>
      <c r="B951" s="51"/>
    </row>
    <row r="952" spans="1:2" ht="19.5" customHeight="1">
      <c r="A952" s="167" t="s">
        <v>618</v>
      </c>
      <c r="B952" s="51"/>
    </row>
    <row r="953" spans="1:2" ht="19.5" customHeight="1">
      <c r="A953" s="167" t="s">
        <v>759</v>
      </c>
      <c r="B953" s="51"/>
    </row>
    <row r="954" spans="1:2" ht="19.5" customHeight="1">
      <c r="A954" s="167" t="s">
        <v>760</v>
      </c>
      <c r="B954" s="51"/>
    </row>
    <row r="955" spans="1:2" ht="19.5" customHeight="1">
      <c r="A955" s="167" t="s">
        <v>761</v>
      </c>
      <c r="B955" s="51"/>
    </row>
    <row r="956" spans="1:2" ht="19.5" customHeight="1">
      <c r="A956" s="167" t="s">
        <v>762</v>
      </c>
      <c r="B956" s="51"/>
    </row>
    <row r="957" spans="1:2" ht="19.5" customHeight="1">
      <c r="A957" s="167" t="s">
        <v>763</v>
      </c>
      <c r="B957" s="51"/>
    </row>
    <row r="958" spans="1:2" ht="19.5" customHeight="1">
      <c r="A958" s="167" t="s">
        <v>764</v>
      </c>
      <c r="B958" s="51"/>
    </row>
    <row r="959" spans="1:2" ht="19.5" customHeight="1">
      <c r="A959" s="166" t="s">
        <v>765</v>
      </c>
      <c r="B959" s="52">
        <f>SUM(B960:B963)</f>
        <v>0</v>
      </c>
    </row>
    <row r="960" spans="1:2" ht="19.5" customHeight="1">
      <c r="A960" s="167" t="s">
        <v>766</v>
      </c>
      <c r="B960" s="51"/>
    </row>
    <row r="961" spans="1:2" ht="19.5" customHeight="1">
      <c r="A961" s="167" t="s">
        <v>767</v>
      </c>
      <c r="B961" s="51"/>
    </row>
    <row r="962" spans="1:2" ht="19.5" customHeight="1">
      <c r="A962" s="167" t="s">
        <v>768</v>
      </c>
      <c r="B962" s="51"/>
    </row>
    <row r="963" spans="1:2" ht="19.5" customHeight="1">
      <c r="A963" s="167" t="s">
        <v>769</v>
      </c>
      <c r="B963" s="51"/>
    </row>
    <row r="964" spans="1:2" ht="19.5" customHeight="1">
      <c r="A964" s="166" t="s">
        <v>770</v>
      </c>
      <c r="B964" s="52">
        <f>SUM(B965:B970)</f>
        <v>0</v>
      </c>
    </row>
    <row r="965" spans="1:2" ht="19.5" customHeight="1">
      <c r="A965" s="167" t="s">
        <v>616</v>
      </c>
      <c r="B965" s="51"/>
    </row>
    <row r="966" spans="1:2" ht="19.5" customHeight="1">
      <c r="A966" s="167" t="s">
        <v>617</v>
      </c>
      <c r="B966" s="51"/>
    </row>
    <row r="967" spans="1:2" ht="19.5" customHeight="1">
      <c r="A967" s="167" t="s">
        <v>618</v>
      </c>
      <c r="B967" s="51"/>
    </row>
    <row r="968" spans="1:2" ht="19.5" customHeight="1">
      <c r="A968" s="167" t="s">
        <v>756</v>
      </c>
      <c r="B968" s="51"/>
    </row>
    <row r="969" spans="1:2" ht="19.5" customHeight="1">
      <c r="A969" s="167" t="s">
        <v>771</v>
      </c>
      <c r="B969" s="51"/>
    </row>
    <row r="970" spans="1:2" ht="19.5" customHeight="1">
      <c r="A970" s="167" t="s">
        <v>772</v>
      </c>
      <c r="B970" s="51"/>
    </row>
    <row r="971" spans="1:2" ht="19.5" customHeight="1">
      <c r="A971" s="166" t="s">
        <v>773</v>
      </c>
      <c r="B971" s="52">
        <f>SUM(B972:B975)</f>
        <v>0</v>
      </c>
    </row>
    <row r="972" spans="1:2" ht="19.5" customHeight="1">
      <c r="A972" s="167" t="s">
        <v>774</v>
      </c>
      <c r="B972" s="51"/>
    </row>
    <row r="973" spans="1:2" ht="19.5" customHeight="1">
      <c r="A973" s="167" t="s">
        <v>775</v>
      </c>
      <c r="B973" s="51"/>
    </row>
    <row r="974" spans="1:2" ht="19.5" customHeight="1">
      <c r="A974" s="167" t="s">
        <v>776</v>
      </c>
      <c r="B974" s="51"/>
    </row>
    <row r="975" spans="1:2" ht="19.5" customHeight="1">
      <c r="A975" s="167" t="s">
        <v>777</v>
      </c>
      <c r="B975" s="51"/>
    </row>
    <row r="976" spans="1:2" ht="19.5" customHeight="1">
      <c r="A976" s="166" t="s">
        <v>778</v>
      </c>
      <c r="B976" s="52">
        <f>SUM(B977:B978)</f>
        <v>0</v>
      </c>
    </row>
    <row r="977" spans="1:2" ht="19.5" customHeight="1">
      <c r="A977" s="167" t="s">
        <v>779</v>
      </c>
      <c r="B977" s="51"/>
    </row>
    <row r="978" spans="1:2" ht="19.5" customHeight="1">
      <c r="A978" s="167" t="s">
        <v>780</v>
      </c>
      <c r="B978" s="51"/>
    </row>
    <row r="979" spans="1:2" ht="19.5" customHeight="1">
      <c r="A979" s="169" t="s">
        <v>781</v>
      </c>
      <c r="B979" s="52">
        <f>B980+B990+B1006+B1011+B1025+B1032+B1039</f>
        <v>1857</v>
      </c>
    </row>
    <row r="980" spans="1:2" ht="19.5" customHeight="1">
      <c r="A980" s="166" t="s">
        <v>782</v>
      </c>
      <c r="B980" s="52">
        <f>SUM(B981:B989)</f>
        <v>0</v>
      </c>
    </row>
    <row r="981" spans="1:2" ht="19.5" customHeight="1">
      <c r="A981" s="167" t="s">
        <v>616</v>
      </c>
      <c r="B981" s="51"/>
    </row>
    <row r="982" spans="1:2" ht="19.5" customHeight="1">
      <c r="A982" s="167" t="s">
        <v>617</v>
      </c>
      <c r="B982" s="51"/>
    </row>
    <row r="983" spans="1:2" ht="19.5" customHeight="1">
      <c r="A983" s="167" t="s">
        <v>618</v>
      </c>
      <c r="B983" s="51"/>
    </row>
    <row r="984" spans="1:2" ht="19.5" customHeight="1">
      <c r="A984" s="167" t="s">
        <v>783</v>
      </c>
      <c r="B984" s="51"/>
    </row>
    <row r="985" spans="1:2" ht="19.5" customHeight="1">
      <c r="A985" s="167" t="s">
        <v>784</v>
      </c>
      <c r="B985" s="51"/>
    </row>
    <row r="986" spans="1:2" ht="19.5" customHeight="1">
      <c r="A986" s="167" t="s">
        <v>785</v>
      </c>
      <c r="B986" s="51"/>
    </row>
    <row r="987" spans="1:2" ht="19.5" customHeight="1">
      <c r="A987" s="167" t="s">
        <v>786</v>
      </c>
      <c r="B987" s="51"/>
    </row>
    <row r="988" spans="1:2" ht="19.5" customHeight="1">
      <c r="A988" s="167" t="s">
        <v>787</v>
      </c>
      <c r="B988" s="51"/>
    </row>
    <row r="989" spans="1:2" ht="19.5" customHeight="1">
      <c r="A989" s="167" t="s">
        <v>788</v>
      </c>
      <c r="B989" s="51"/>
    </row>
    <row r="990" spans="1:2" ht="19.5" customHeight="1">
      <c r="A990" s="166" t="s">
        <v>789</v>
      </c>
      <c r="B990" s="52">
        <f>SUM(B991:B1005)</f>
        <v>0</v>
      </c>
    </row>
    <row r="991" spans="1:2" ht="19.5" customHeight="1">
      <c r="A991" s="167" t="s">
        <v>616</v>
      </c>
      <c r="B991" s="51"/>
    </row>
    <row r="992" spans="1:2" ht="19.5" customHeight="1">
      <c r="A992" s="167" t="s">
        <v>617</v>
      </c>
      <c r="B992" s="51"/>
    </row>
    <row r="993" spans="1:2" ht="19.5" customHeight="1">
      <c r="A993" s="167" t="s">
        <v>618</v>
      </c>
      <c r="B993" s="51"/>
    </row>
    <row r="994" spans="1:2" ht="19.5" customHeight="1">
      <c r="A994" s="167" t="s">
        <v>790</v>
      </c>
      <c r="B994" s="51"/>
    </row>
    <row r="995" spans="1:2" ht="19.5" customHeight="1">
      <c r="A995" s="167" t="s">
        <v>791</v>
      </c>
      <c r="B995" s="51"/>
    </row>
    <row r="996" spans="1:2" ht="19.5" customHeight="1">
      <c r="A996" s="167" t="s">
        <v>792</v>
      </c>
      <c r="B996" s="51"/>
    </row>
    <row r="997" spans="1:2" ht="19.5" customHeight="1">
      <c r="A997" s="167" t="s">
        <v>793</v>
      </c>
      <c r="B997" s="51"/>
    </row>
    <row r="998" spans="1:2" ht="19.5" customHeight="1">
      <c r="A998" s="167" t="s">
        <v>794</v>
      </c>
      <c r="B998" s="51"/>
    </row>
    <row r="999" spans="1:2" ht="19.5" customHeight="1">
      <c r="A999" s="167" t="s">
        <v>795</v>
      </c>
      <c r="B999" s="51"/>
    </row>
    <row r="1000" spans="1:2" ht="19.5" customHeight="1">
      <c r="A1000" s="167" t="s">
        <v>796</v>
      </c>
      <c r="B1000" s="51"/>
    </row>
    <row r="1001" spans="1:2" ht="19.5" customHeight="1">
      <c r="A1001" s="167" t="s">
        <v>797</v>
      </c>
      <c r="B1001" s="51"/>
    </row>
    <row r="1002" spans="1:2" ht="19.5" customHeight="1">
      <c r="A1002" s="167" t="s">
        <v>798</v>
      </c>
      <c r="B1002" s="51"/>
    </row>
    <row r="1003" spans="1:2" ht="19.5" customHeight="1">
      <c r="A1003" s="167" t="s">
        <v>799</v>
      </c>
      <c r="B1003" s="51"/>
    </row>
    <row r="1004" spans="1:2" ht="19.5" customHeight="1">
      <c r="A1004" s="167" t="s">
        <v>800</v>
      </c>
      <c r="B1004" s="51"/>
    </row>
    <row r="1005" spans="1:2" ht="19.5" customHeight="1">
      <c r="A1005" s="167" t="s">
        <v>801</v>
      </c>
      <c r="B1005" s="51"/>
    </row>
    <row r="1006" spans="1:2" ht="19.5" customHeight="1">
      <c r="A1006" s="166" t="s">
        <v>802</v>
      </c>
      <c r="B1006" s="52">
        <f>SUM(B1007:B1010)</f>
        <v>0</v>
      </c>
    </row>
    <row r="1007" spans="1:2" ht="19.5" customHeight="1">
      <c r="A1007" s="167" t="s">
        <v>616</v>
      </c>
      <c r="B1007" s="51"/>
    </row>
    <row r="1008" spans="1:2" ht="19.5" customHeight="1">
      <c r="A1008" s="167" t="s">
        <v>617</v>
      </c>
      <c r="B1008" s="51"/>
    </row>
    <row r="1009" spans="1:2" ht="19.5" customHeight="1">
      <c r="A1009" s="167" t="s">
        <v>618</v>
      </c>
      <c r="B1009" s="51"/>
    </row>
    <row r="1010" spans="1:2" ht="19.5" customHeight="1">
      <c r="A1010" s="167" t="s">
        <v>803</v>
      </c>
      <c r="B1010" s="51"/>
    </row>
    <row r="1011" spans="1:2" ht="19.5" customHeight="1">
      <c r="A1011" s="166" t="s">
        <v>804</v>
      </c>
      <c r="B1011" s="52">
        <f>SUM(B1012:B1024)</f>
        <v>0</v>
      </c>
    </row>
    <row r="1012" spans="1:2" ht="19.5" customHeight="1">
      <c r="A1012" s="167" t="s">
        <v>616</v>
      </c>
      <c r="B1012" s="51"/>
    </row>
    <row r="1013" spans="1:2" ht="19.5" customHeight="1">
      <c r="A1013" s="167" t="s">
        <v>617</v>
      </c>
      <c r="B1013" s="51"/>
    </row>
    <row r="1014" spans="1:2" ht="19.5" customHeight="1">
      <c r="A1014" s="167" t="s">
        <v>618</v>
      </c>
      <c r="B1014" s="51"/>
    </row>
    <row r="1015" spans="1:2" ht="19.5" customHeight="1">
      <c r="A1015" s="167" t="s">
        <v>805</v>
      </c>
      <c r="B1015" s="51"/>
    </row>
    <row r="1016" spans="1:2" ht="19.5" customHeight="1">
      <c r="A1016" s="167" t="s">
        <v>806</v>
      </c>
      <c r="B1016" s="51"/>
    </row>
    <row r="1017" spans="1:2" ht="19.5" customHeight="1">
      <c r="A1017" s="167" t="s">
        <v>807</v>
      </c>
      <c r="B1017" s="51"/>
    </row>
    <row r="1018" spans="1:2" ht="19.5" customHeight="1">
      <c r="A1018" s="167" t="s">
        <v>808</v>
      </c>
      <c r="B1018" s="51"/>
    </row>
    <row r="1019" spans="1:2" ht="19.5" customHeight="1">
      <c r="A1019" s="167" t="s">
        <v>809</v>
      </c>
      <c r="B1019" s="51"/>
    </row>
    <row r="1020" spans="1:2" ht="19.5" customHeight="1">
      <c r="A1020" s="167" t="s">
        <v>810</v>
      </c>
      <c r="B1020" s="51"/>
    </row>
    <row r="1021" spans="1:2" ht="19.5" customHeight="1">
      <c r="A1021" s="167" t="s">
        <v>811</v>
      </c>
      <c r="B1021" s="51"/>
    </row>
    <row r="1022" spans="1:2" ht="19.5" customHeight="1">
      <c r="A1022" s="167" t="s">
        <v>756</v>
      </c>
      <c r="B1022" s="51"/>
    </row>
    <row r="1023" spans="1:2" ht="19.5" customHeight="1">
      <c r="A1023" s="167" t="s">
        <v>812</v>
      </c>
      <c r="B1023" s="51"/>
    </row>
    <row r="1024" spans="1:2" ht="19.5" customHeight="1">
      <c r="A1024" s="167" t="s">
        <v>813</v>
      </c>
      <c r="B1024" s="51"/>
    </row>
    <row r="1025" spans="1:2" ht="19.5" customHeight="1">
      <c r="A1025" s="166" t="s">
        <v>814</v>
      </c>
      <c r="B1025" s="52">
        <f>SUM(B1026:B1031)</f>
        <v>538</v>
      </c>
    </row>
    <row r="1026" spans="1:2" ht="19.5" customHeight="1">
      <c r="A1026" s="167" t="s">
        <v>616</v>
      </c>
      <c r="B1026" s="51">
        <v>0</v>
      </c>
    </row>
    <row r="1027" spans="1:2" ht="19.5" customHeight="1">
      <c r="A1027" s="167" t="s">
        <v>617</v>
      </c>
      <c r="B1027" s="51">
        <v>0</v>
      </c>
    </row>
    <row r="1028" spans="1:2" ht="19.5" customHeight="1">
      <c r="A1028" s="167" t="s">
        <v>618</v>
      </c>
      <c r="B1028" s="51">
        <v>0</v>
      </c>
    </row>
    <row r="1029" spans="1:2" ht="19.5" customHeight="1">
      <c r="A1029" s="167" t="s">
        <v>815</v>
      </c>
      <c r="B1029" s="51">
        <v>0</v>
      </c>
    </row>
    <row r="1030" spans="1:2" ht="19.5" customHeight="1">
      <c r="A1030" s="167" t="s">
        <v>816</v>
      </c>
      <c r="B1030" s="51">
        <v>0</v>
      </c>
    </row>
    <row r="1031" spans="1:2" ht="19.5" customHeight="1">
      <c r="A1031" s="167" t="s">
        <v>817</v>
      </c>
      <c r="B1031" s="51">
        <v>538</v>
      </c>
    </row>
    <row r="1032" spans="1:2" ht="19.5" customHeight="1">
      <c r="A1032" s="166" t="s">
        <v>818</v>
      </c>
      <c r="B1032" s="52">
        <f>SUM(B1033:B1038)</f>
        <v>6</v>
      </c>
    </row>
    <row r="1033" spans="1:2" ht="19.5" customHeight="1">
      <c r="A1033" s="167" t="s">
        <v>616</v>
      </c>
      <c r="B1033" s="51">
        <v>0</v>
      </c>
    </row>
    <row r="1034" spans="1:2" ht="19.5" customHeight="1">
      <c r="A1034" s="167" t="s">
        <v>617</v>
      </c>
      <c r="B1034" s="51">
        <v>0</v>
      </c>
    </row>
    <row r="1035" spans="1:2" ht="19.5" customHeight="1">
      <c r="A1035" s="167" t="s">
        <v>618</v>
      </c>
      <c r="B1035" s="51">
        <v>0</v>
      </c>
    </row>
    <row r="1036" spans="1:2" ht="19.5" customHeight="1">
      <c r="A1036" s="167" t="s">
        <v>819</v>
      </c>
      <c r="B1036" s="51">
        <v>0</v>
      </c>
    </row>
    <row r="1037" spans="1:2" ht="19.5" customHeight="1">
      <c r="A1037" s="167" t="s">
        <v>820</v>
      </c>
      <c r="B1037" s="51">
        <v>0</v>
      </c>
    </row>
    <row r="1038" spans="1:2" ht="19.5" customHeight="1">
      <c r="A1038" s="167" t="s">
        <v>821</v>
      </c>
      <c r="B1038" s="51">
        <v>6</v>
      </c>
    </row>
    <row r="1039" spans="1:2" ht="19.5" customHeight="1">
      <c r="A1039" s="169" t="s">
        <v>822</v>
      </c>
      <c r="B1039" s="52">
        <f>SUM(B1040:B1044)</f>
        <v>1313</v>
      </c>
    </row>
    <row r="1040" spans="1:2" ht="19.5" customHeight="1">
      <c r="A1040" s="167" t="s">
        <v>823</v>
      </c>
      <c r="B1040" s="51">
        <v>0</v>
      </c>
    </row>
    <row r="1041" spans="1:2" ht="19.5" customHeight="1">
      <c r="A1041" s="167" t="s">
        <v>824</v>
      </c>
      <c r="B1041" s="51">
        <v>0</v>
      </c>
    </row>
    <row r="1042" spans="1:2" ht="19.5" customHeight="1">
      <c r="A1042" s="167" t="s">
        <v>825</v>
      </c>
      <c r="B1042" s="51">
        <v>0</v>
      </c>
    </row>
    <row r="1043" spans="1:2" ht="19.5" customHeight="1">
      <c r="A1043" s="167" t="s">
        <v>826</v>
      </c>
      <c r="B1043" s="51">
        <v>0</v>
      </c>
    </row>
    <row r="1044" spans="1:2" ht="19.5" customHeight="1">
      <c r="A1044" s="168" t="s">
        <v>827</v>
      </c>
      <c r="B1044" s="51">
        <v>1313</v>
      </c>
    </row>
    <row r="1045" spans="1:2" ht="19.5" customHeight="1">
      <c r="A1045" s="166" t="s">
        <v>828</v>
      </c>
      <c r="B1045" s="52">
        <f>B1046+B1056+B1062</f>
        <v>1275</v>
      </c>
    </row>
    <row r="1046" spans="1:2" ht="19.5" customHeight="1">
      <c r="A1046" s="166" t="s">
        <v>829</v>
      </c>
      <c r="B1046" s="52">
        <f>SUM(B1047:B1055)</f>
        <v>270</v>
      </c>
    </row>
    <row r="1047" spans="1:2" ht="19.5" customHeight="1">
      <c r="A1047" s="167" t="s">
        <v>616</v>
      </c>
      <c r="B1047" s="51">
        <v>0</v>
      </c>
    </row>
    <row r="1048" spans="1:2" ht="19.5" customHeight="1">
      <c r="A1048" s="167" t="s">
        <v>617</v>
      </c>
      <c r="B1048" s="51">
        <v>0</v>
      </c>
    </row>
    <row r="1049" spans="1:2" ht="19.5" customHeight="1">
      <c r="A1049" s="167" t="s">
        <v>618</v>
      </c>
      <c r="B1049" s="51">
        <v>0</v>
      </c>
    </row>
    <row r="1050" spans="1:2" ht="19.5" customHeight="1">
      <c r="A1050" s="167" t="s">
        <v>830</v>
      </c>
      <c r="B1050" s="51">
        <v>0</v>
      </c>
    </row>
    <row r="1051" spans="1:2" ht="19.5" customHeight="1">
      <c r="A1051" s="167" t="s">
        <v>831</v>
      </c>
      <c r="B1051" s="51">
        <v>0</v>
      </c>
    </row>
    <row r="1052" spans="1:2" ht="19.5" customHeight="1">
      <c r="A1052" s="167" t="s">
        <v>832</v>
      </c>
      <c r="B1052" s="51">
        <v>0</v>
      </c>
    </row>
    <row r="1053" spans="1:2" ht="19.5" customHeight="1">
      <c r="A1053" s="167" t="s">
        <v>833</v>
      </c>
      <c r="B1053" s="51">
        <v>0</v>
      </c>
    </row>
    <row r="1054" spans="1:2" ht="19.5" customHeight="1">
      <c r="A1054" s="167" t="s">
        <v>635</v>
      </c>
      <c r="B1054" s="51">
        <v>0</v>
      </c>
    </row>
    <row r="1055" spans="1:2" ht="19.5" customHeight="1">
      <c r="A1055" s="167" t="s">
        <v>834</v>
      </c>
      <c r="B1055" s="51">
        <v>270</v>
      </c>
    </row>
    <row r="1056" spans="1:2" ht="19.5" customHeight="1">
      <c r="A1056" s="166" t="s">
        <v>835</v>
      </c>
      <c r="B1056" s="52">
        <f>SUM(B1057:B1061)</f>
        <v>101</v>
      </c>
    </row>
    <row r="1057" spans="1:2" ht="19.5" customHeight="1">
      <c r="A1057" s="167" t="s">
        <v>616</v>
      </c>
      <c r="B1057" s="51">
        <v>0</v>
      </c>
    </row>
    <row r="1058" spans="1:2" ht="19.5" customHeight="1">
      <c r="A1058" s="167" t="s">
        <v>617</v>
      </c>
      <c r="B1058" s="51">
        <v>0</v>
      </c>
    </row>
    <row r="1059" spans="1:2" ht="19.5" customHeight="1">
      <c r="A1059" s="167" t="s">
        <v>618</v>
      </c>
      <c r="B1059" s="51">
        <v>0</v>
      </c>
    </row>
    <row r="1060" spans="1:2" ht="19.5" customHeight="1">
      <c r="A1060" s="167" t="s">
        <v>836</v>
      </c>
      <c r="B1060" s="51">
        <v>0</v>
      </c>
    </row>
    <row r="1061" spans="1:2" ht="19.5" customHeight="1">
      <c r="A1061" s="167" t="s">
        <v>837</v>
      </c>
      <c r="B1061" s="51">
        <v>101</v>
      </c>
    </row>
    <row r="1062" spans="1:2" ht="19.5" customHeight="1">
      <c r="A1062" s="166" t="s">
        <v>838</v>
      </c>
      <c r="B1062" s="52">
        <f>SUM(B1063:B1064)</f>
        <v>904</v>
      </c>
    </row>
    <row r="1063" spans="1:2" ht="19.5" customHeight="1">
      <c r="A1063" s="167" t="s">
        <v>839</v>
      </c>
      <c r="B1063" s="51">
        <v>0</v>
      </c>
    </row>
    <row r="1064" spans="1:2" ht="19.5" customHeight="1">
      <c r="A1064" s="167" t="s">
        <v>840</v>
      </c>
      <c r="B1064" s="51">
        <v>904</v>
      </c>
    </row>
    <row r="1065" spans="1:2" ht="19.5" customHeight="1">
      <c r="A1065" s="166" t="s">
        <v>841</v>
      </c>
      <c r="B1065" s="52">
        <f>B1066+B1073+B1079</f>
        <v>0</v>
      </c>
    </row>
    <row r="1066" spans="1:2" ht="19.5" customHeight="1">
      <c r="A1066" s="166" t="s">
        <v>842</v>
      </c>
      <c r="B1066" s="52">
        <f>SUM(B1067:B1072)</f>
        <v>0</v>
      </c>
    </row>
    <row r="1067" spans="1:2" ht="19.5" customHeight="1">
      <c r="A1067" s="167" t="s">
        <v>616</v>
      </c>
      <c r="B1067" s="51"/>
    </row>
    <row r="1068" spans="1:2" ht="19.5" customHeight="1">
      <c r="A1068" s="167" t="s">
        <v>617</v>
      </c>
      <c r="B1068" s="51"/>
    </row>
    <row r="1069" spans="1:2" ht="19.5" customHeight="1">
      <c r="A1069" s="167" t="s">
        <v>618</v>
      </c>
      <c r="B1069" s="51"/>
    </row>
    <row r="1070" spans="1:2" ht="19.5" customHeight="1">
      <c r="A1070" s="167" t="s">
        <v>843</v>
      </c>
      <c r="B1070" s="51"/>
    </row>
    <row r="1071" spans="1:2" ht="19.5" customHeight="1">
      <c r="A1071" s="167" t="s">
        <v>635</v>
      </c>
      <c r="B1071" s="51"/>
    </row>
    <row r="1072" spans="1:2" ht="19.5" customHeight="1">
      <c r="A1072" s="167" t="s">
        <v>844</v>
      </c>
      <c r="B1072" s="51"/>
    </row>
    <row r="1073" spans="1:2" ht="19.5" customHeight="1">
      <c r="A1073" s="166" t="s">
        <v>845</v>
      </c>
      <c r="B1073" s="52">
        <f>SUM(B1074:B1078)</f>
        <v>0</v>
      </c>
    </row>
    <row r="1074" spans="1:2" ht="19.5" customHeight="1">
      <c r="A1074" s="167" t="s">
        <v>846</v>
      </c>
      <c r="B1074" s="51"/>
    </row>
    <row r="1075" spans="1:2" ht="19.5" customHeight="1">
      <c r="A1075" s="170" t="s">
        <v>847</v>
      </c>
      <c r="B1075" s="51"/>
    </row>
    <row r="1076" spans="1:2" ht="19.5" customHeight="1">
      <c r="A1076" s="167" t="s">
        <v>848</v>
      </c>
      <c r="B1076" s="51"/>
    </row>
    <row r="1077" spans="1:2" ht="19.5" customHeight="1">
      <c r="A1077" s="167" t="s">
        <v>849</v>
      </c>
      <c r="B1077" s="51"/>
    </row>
    <row r="1078" spans="1:2" ht="19.5" customHeight="1">
      <c r="A1078" s="167" t="s">
        <v>850</v>
      </c>
      <c r="B1078" s="51"/>
    </row>
    <row r="1079" spans="1:2" ht="19.5" customHeight="1">
      <c r="A1079" s="166" t="s">
        <v>851</v>
      </c>
      <c r="B1079" s="52"/>
    </row>
    <row r="1080" spans="1:2" ht="19.5" customHeight="1">
      <c r="A1080" s="166" t="s">
        <v>852</v>
      </c>
      <c r="B1080" s="52">
        <f>SUM(B1081:B1089)</f>
        <v>0</v>
      </c>
    </row>
    <row r="1081" spans="1:2" ht="19.5" customHeight="1">
      <c r="A1081" s="167" t="s">
        <v>853</v>
      </c>
      <c r="B1081" s="51"/>
    </row>
    <row r="1082" spans="1:2" ht="19.5" customHeight="1">
      <c r="A1082" s="167" t="s">
        <v>854</v>
      </c>
      <c r="B1082" s="51"/>
    </row>
    <row r="1083" spans="1:2" ht="19.5" customHeight="1">
      <c r="A1083" s="167" t="s">
        <v>855</v>
      </c>
      <c r="B1083" s="51"/>
    </row>
    <row r="1084" spans="1:2" ht="19.5" customHeight="1">
      <c r="A1084" s="167" t="s">
        <v>856</v>
      </c>
      <c r="B1084" s="51"/>
    </row>
    <row r="1085" spans="1:2" ht="19.5" customHeight="1">
      <c r="A1085" s="167" t="s">
        <v>857</v>
      </c>
      <c r="B1085" s="51"/>
    </row>
    <row r="1086" spans="1:2" ht="19.5" customHeight="1">
      <c r="A1086" s="167" t="s">
        <v>858</v>
      </c>
      <c r="B1086" s="51"/>
    </row>
    <row r="1087" spans="1:2" ht="19.5" customHeight="1">
      <c r="A1087" s="167" t="s">
        <v>859</v>
      </c>
      <c r="B1087" s="51"/>
    </row>
    <row r="1088" spans="1:2" ht="19.5" customHeight="1">
      <c r="A1088" s="167" t="s">
        <v>860</v>
      </c>
      <c r="B1088" s="51"/>
    </row>
    <row r="1089" spans="1:2" ht="19.5" customHeight="1">
      <c r="A1089" s="167" t="s">
        <v>861</v>
      </c>
      <c r="B1089" s="51"/>
    </row>
    <row r="1090" spans="1:2" ht="19.5" customHeight="1">
      <c r="A1090" s="166" t="s">
        <v>862</v>
      </c>
      <c r="B1090" s="52">
        <f>B1091+B1118+B1133</f>
        <v>404</v>
      </c>
    </row>
    <row r="1091" spans="1:2" ht="19.5" customHeight="1">
      <c r="A1091" s="166" t="s">
        <v>863</v>
      </c>
      <c r="B1091" s="52">
        <f>SUM(B1092:B1117)</f>
        <v>404</v>
      </c>
    </row>
    <row r="1092" spans="1:2" ht="19.5" customHeight="1">
      <c r="A1092" s="167" t="s">
        <v>616</v>
      </c>
      <c r="B1092" s="51">
        <v>0</v>
      </c>
    </row>
    <row r="1093" spans="1:2" ht="19.5" customHeight="1">
      <c r="A1093" s="167" t="s">
        <v>617</v>
      </c>
      <c r="B1093" s="51">
        <v>0</v>
      </c>
    </row>
    <row r="1094" spans="1:2" ht="19.5" customHeight="1">
      <c r="A1094" s="167" t="s">
        <v>618</v>
      </c>
      <c r="B1094" s="51">
        <v>0</v>
      </c>
    </row>
    <row r="1095" spans="1:2" ht="19.5" customHeight="1">
      <c r="A1095" s="167" t="s">
        <v>864</v>
      </c>
      <c r="B1095" s="51">
        <v>0</v>
      </c>
    </row>
    <row r="1096" spans="1:2" ht="19.5" customHeight="1">
      <c r="A1096" s="168" t="s">
        <v>865</v>
      </c>
      <c r="B1096" s="51">
        <v>0</v>
      </c>
    </row>
    <row r="1097" spans="1:2" ht="19.5" customHeight="1">
      <c r="A1097" s="168" t="s">
        <v>866</v>
      </c>
      <c r="B1097" s="51">
        <v>0</v>
      </c>
    </row>
    <row r="1098" spans="1:2" ht="19.5" customHeight="1">
      <c r="A1098" s="168" t="s">
        <v>867</v>
      </c>
      <c r="B1098" s="51">
        <v>0</v>
      </c>
    </row>
    <row r="1099" spans="1:2" ht="19.5" customHeight="1">
      <c r="A1099" s="168" t="s">
        <v>868</v>
      </c>
      <c r="B1099" s="51">
        <v>0</v>
      </c>
    </row>
    <row r="1100" spans="1:2" ht="19.5" customHeight="1">
      <c r="A1100" s="167" t="s">
        <v>869</v>
      </c>
      <c r="B1100" s="51">
        <v>0</v>
      </c>
    </row>
    <row r="1101" spans="1:2" ht="19.5" customHeight="1">
      <c r="A1101" s="167" t="s">
        <v>870</v>
      </c>
      <c r="B1101" s="51">
        <v>0</v>
      </c>
    </row>
    <row r="1102" spans="1:2" ht="19.5" customHeight="1">
      <c r="A1102" s="168" t="s">
        <v>871</v>
      </c>
      <c r="B1102" s="51">
        <v>0</v>
      </c>
    </row>
    <row r="1103" spans="1:2" ht="19.5" customHeight="1">
      <c r="A1103" s="167" t="s">
        <v>872</v>
      </c>
      <c r="B1103" s="51">
        <v>0</v>
      </c>
    </row>
    <row r="1104" spans="1:2" ht="19.5" customHeight="1">
      <c r="A1104" s="167" t="s">
        <v>873</v>
      </c>
      <c r="B1104" s="51">
        <v>0</v>
      </c>
    </row>
    <row r="1105" spans="1:2" ht="19.5" customHeight="1">
      <c r="A1105" s="167" t="s">
        <v>874</v>
      </c>
      <c r="B1105" s="51">
        <v>0</v>
      </c>
    </row>
    <row r="1106" spans="1:2" ht="19.5" customHeight="1">
      <c r="A1106" s="168" t="s">
        <v>875</v>
      </c>
      <c r="B1106" s="51">
        <v>0</v>
      </c>
    </row>
    <row r="1107" spans="1:2" ht="19.5" customHeight="1">
      <c r="A1107" s="168" t="s">
        <v>876</v>
      </c>
      <c r="B1107" s="51">
        <v>0</v>
      </c>
    </row>
    <row r="1108" spans="1:2" ht="19.5" customHeight="1">
      <c r="A1108" s="168" t="s">
        <v>877</v>
      </c>
      <c r="B1108" s="51">
        <v>0</v>
      </c>
    </row>
    <row r="1109" spans="1:2" ht="19.5" customHeight="1">
      <c r="A1109" s="168" t="s">
        <v>878</v>
      </c>
      <c r="B1109" s="51"/>
    </row>
    <row r="1110" spans="1:2" ht="19.5" customHeight="1">
      <c r="A1110" s="168" t="s">
        <v>879</v>
      </c>
      <c r="B1110" s="51"/>
    </row>
    <row r="1111" spans="1:2" ht="19.5" customHeight="1">
      <c r="A1111" s="168" t="s">
        <v>880</v>
      </c>
      <c r="B1111" s="51"/>
    </row>
    <row r="1112" spans="1:2" ht="19.5" customHeight="1">
      <c r="A1112" s="168" t="s">
        <v>881</v>
      </c>
      <c r="B1112" s="51"/>
    </row>
    <row r="1113" spans="1:2" ht="19.5" customHeight="1">
      <c r="A1113" s="168" t="s">
        <v>882</v>
      </c>
      <c r="B1113" s="51"/>
    </row>
    <row r="1114" spans="1:2" ht="19.5" customHeight="1">
      <c r="A1114" s="168" t="s">
        <v>883</v>
      </c>
      <c r="B1114" s="51"/>
    </row>
    <row r="1115" spans="1:2" ht="19.5" customHeight="1">
      <c r="A1115" s="168" t="s">
        <v>884</v>
      </c>
      <c r="B1115" s="51"/>
    </row>
    <row r="1116" spans="1:2" ht="19.5" customHeight="1">
      <c r="A1116" s="167" t="s">
        <v>635</v>
      </c>
      <c r="B1116" s="51"/>
    </row>
    <row r="1117" spans="1:2" ht="19.5" customHeight="1">
      <c r="A1117" s="167" t="s">
        <v>885</v>
      </c>
      <c r="B1117" s="51">
        <v>404</v>
      </c>
    </row>
    <row r="1118" spans="1:2" ht="19.5" customHeight="1">
      <c r="A1118" s="166" t="s">
        <v>886</v>
      </c>
      <c r="B1118" s="52">
        <f>SUM(B1119:B1132)</f>
        <v>0</v>
      </c>
    </row>
    <row r="1119" spans="1:2" ht="19.5" customHeight="1">
      <c r="A1119" s="167" t="s">
        <v>616</v>
      </c>
      <c r="B1119" s="51"/>
    </row>
    <row r="1120" spans="1:2" ht="19.5" customHeight="1">
      <c r="A1120" s="167" t="s">
        <v>617</v>
      </c>
      <c r="B1120" s="51"/>
    </row>
    <row r="1121" spans="1:2" ht="19.5" customHeight="1">
      <c r="A1121" s="167" t="s">
        <v>618</v>
      </c>
      <c r="B1121" s="51"/>
    </row>
    <row r="1122" spans="1:2" ht="19.5" customHeight="1">
      <c r="A1122" s="167" t="s">
        <v>887</v>
      </c>
      <c r="B1122" s="51"/>
    </row>
    <row r="1123" spans="1:2" ht="19.5" customHeight="1">
      <c r="A1123" s="167" t="s">
        <v>888</v>
      </c>
      <c r="B1123" s="51"/>
    </row>
    <row r="1124" spans="1:2" ht="19.5" customHeight="1">
      <c r="A1124" s="167" t="s">
        <v>889</v>
      </c>
      <c r="B1124" s="51"/>
    </row>
    <row r="1125" spans="1:2" ht="19.5" customHeight="1">
      <c r="A1125" s="167" t="s">
        <v>890</v>
      </c>
      <c r="B1125" s="51"/>
    </row>
    <row r="1126" spans="1:2" ht="19.5" customHeight="1">
      <c r="A1126" s="167" t="s">
        <v>891</v>
      </c>
      <c r="B1126" s="51"/>
    </row>
    <row r="1127" spans="1:2" ht="19.5" customHeight="1">
      <c r="A1127" s="167" t="s">
        <v>892</v>
      </c>
      <c r="B1127" s="51"/>
    </row>
    <row r="1128" spans="1:2" ht="19.5" customHeight="1">
      <c r="A1128" s="167" t="s">
        <v>893</v>
      </c>
      <c r="B1128" s="51"/>
    </row>
    <row r="1129" spans="1:2" ht="19.5" customHeight="1">
      <c r="A1129" s="167" t="s">
        <v>894</v>
      </c>
      <c r="B1129" s="51"/>
    </row>
    <row r="1130" spans="1:2" ht="19.5" customHeight="1">
      <c r="A1130" s="167" t="s">
        <v>895</v>
      </c>
      <c r="B1130" s="51"/>
    </row>
    <row r="1131" spans="1:2" ht="19.5" customHeight="1">
      <c r="A1131" s="167" t="s">
        <v>896</v>
      </c>
      <c r="B1131" s="51"/>
    </row>
    <row r="1132" spans="1:2" ht="19.5" customHeight="1">
      <c r="A1132" s="167" t="s">
        <v>897</v>
      </c>
      <c r="B1132" s="51"/>
    </row>
    <row r="1133" spans="1:2" ht="19.5" customHeight="1">
      <c r="A1133" s="166" t="s">
        <v>898</v>
      </c>
      <c r="B1133" s="52"/>
    </row>
    <row r="1134" spans="1:2" ht="19.5" customHeight="1">
      <c r="A1134" s="166" t="s">
        <v>899</v>
      </c>
      <c r="B1134" s="52">
        <f>B1135+B1146+B1150</f>
        <v>2315</v>
      </c>
    </row>
    <row r="1135" spans="1:2" ht="19.5" customHeight="1">
      <c r="A1135" s="166" t="s">
        <v>900</v>
      </c>
      <c r="B1135" s="52">
        <f>SUM(B1136:B1145)</f>
        <v>0</v>
      </c>
    </row>
    <row r="1136" spans="1:2" ht="19.5" customHeight="1">
      <c r="A1136" s="167" t="s">
        <v>901</v>
      </c>
      <c r="B1136" s="51"/>
    </row>
    <row r="1137" spans="1:2" ht="19.5" customHeight="1">
      <c r="A1137" s="167" t="s">
        <v>902</v>
      </c>
      <c r="B1137" s="51"/>
    </row>
    <row r="1138" spans="1:2" ht="19.5" customHeight="1">
      <c r="A1138" s="167" t="s">
        <v>903</v>
      </c>
      <c r="B1138" s="51"/>
    </row>
    <row r="1139" spans="1:2" ht="19.5" customHeight="1">
      <c r="A1139" s="167" t="s">
        <v>904</v>
      </c>
      <c r="B1139" s="51"/>
    </row>
    <row r="1140" spans="1:2" ht="19.5" customHeight="1">
      <c r="A1140" s="167" t="s">
        <v>905</v>
      </c>
      <c r="B1140" s="51"/>
    </row>
    <row r="1141" spans="1:2" ht="19.5" customHeight="1">
      <c r="A1141" s="167" t="s">
        <v>906</v>
      </c>
      <c r="B1141" s="51"/>
    </row>
    <row r="1142" spans="1:2" ht="19.5" customHeight="1">
      <c r="A1142" s="167" t="s">
        <v>907</v>
      </c>
      <c r="B1142" s="51"/>
    </row>
    <row r="1143" spans="1:2" ht="19.5" customHeight="1">
      <c r="A1143" s="168" t="s">
        <v>908</v>
      </c>
      <c r="B1143" s="51"/>
    </row>
    <row r="1144" spans="1:2" ht="19.5" customHeight="1">
      <c r="A1144" s="168" t="s">
        <v>909</v>
      </c>
      <c r="B1144" s="51"/>
    </row>
    <row r="1145" spans="1:2" ht="19.5" customHeight="1">
      <c r="A1145" s="167" t="s">
        <v>910</v>
      </c>
      <c r="B1145" s="51"/>
    </row>
    <row r="1146" spans="1:2" ht="19.5" customHeight="1">
      <c r="A1146" s="166" t="s">
        <v>911</v>
      </c>
      <c r="B1146" s="52">
        <f>SUM(B1147:B1149)</f>
        <v>2315</v>
      </c>
    </row>
    <row r="1147" spans="1:2" ht="19.5" customHeight="1">
      <c r="A1147" s="167" t="s">
        <v>912</v>
      </c>
      <c r="B1147" s="51">
        <v>2315</v>
      </c>
    </row>
    <row r="1148" spans="1:2" ht="19.5" customHeight="1">
      <c r="A1148" s="167" t="s">
        <v>913</v>
      </c>
      <c r="B1148" s="51">
        <v>0</v>
      </c>
    </row>
    <row r="1149" spans="1:2" ht="19.5" customHeight="1">
      <c r="A1149" s="167" t="s">
        <v>914</v>
      </c>
      <c r="B1149" s="51">
        <v>0</v>
      </c>
    </row>
    <row r="1150" spans="1:2" ht="19.5" customHeight="1">
      <c r="A1150" s="166" t="s">
        <v>915</v>
      </c>
      <c r="B1150" s="52">
        <f>SUM(B1151:B1153)</f>
        <v>0</v>
      </c>
    </row>
    <row r="1151" spans="1:2" ht="19.5" customHeight="1">
      <c r="A1151" s="167" t="s">
        <v>916</v>
      </c>
      <c r="B1151" s="51"/>
    </row>
    <row r="1152" spans="1:2" ht="19.5" customHeight="1">
      <c r="A1152" s="167" t="s">
        <v>917</v>
      </c>
      <c r="B1152" s="51"/>
    </row>
    <row r="1153" spans="1:2" ht="19.5" customHeight="1">
      <c r="A1153" s="167" t="s">
        <v>918</v>
      </c>
      <c r="B1153" s="51"/>
    </row>
    <row r="1154" spans="1:2" ht="19.5" customHeight="1">
      <c r="A1154" s="166" t="s">
        <v>919</v>
      </c>
      <c r="B1154" s="52">
        <f>B1155+B1170+B1184+B1189+B1195</f>
        <v>0</v>
      </c>
    </row>
    <row r="1155" spans="1:2" ht="19.5" customHeight="1">
      <c r="A1155" s="166" t="s">
        <v>920</v>
      </c>
      <c r="B1155" s="52">
        <f>SUM(B1156:B1169)</f>
        <v>0</v>
      </c>
    </row>
    <row r="1156" spans="1:2" ht="19.5" customHeight="1">
      <c r="A1156" s="167" t="s">
        <v>616</v>
      </c>
      <c r="B1156" s="51"/>
    </row>
    <row r="1157" spans="1:2" ht="19.5" customHeight="1">
      <c r="A1157" s="167" t="s">
        <v>617</v>
      </c>
      <c r="B1157" s="51"/>
    </row>
    <row r="1158" spans="1:2" ht="19.5" customHeight="1">
      <c r="A1158" s="167" t="s">
        <v>618</v>
      </c>
      <c r="B1158" s="51"/>
    </row>
    <row r="1159" spans="1:2" ht="19.5" customHeight="1">
      <c r="A1159" s="167" t="s">
        <v>921</v>
      </c>
      <c r="B1159" s="51"/>
    </row>
    <row r="1160" spans="1:2" ht="19.5" customHeight="1">
      <c r="A1160" s="167" t="s">
        <v>922</v>
      </c>
      <c r="B1160" s="51"/>
    </row>
    <row r="1161" spans="1:2" ht="19.5" customHeight="1">
      <c r="A1161" s="167" t="s">
        <v>923</v>
      </c>
      <c r="B1161" s="51"/>
    </row>
    <row r="1162" spans="1:2" ht="19.5" customHeight="1">
      <c r="A1162" s="167" t="s">
        <v>924</v>
      </c>
      <c r="B1162" s="51"/>
    </row>
    <row r="1163" spans="1:2" ht="19.5" customHeight="1">
      <c r="A1163" s="167" t="s">
        <v>925</v>
      </c>
      <c r="B1163" s="51"/>
    </row>
    <row r="1164" spans="1:2" ht="19.5" customHeight="1">
      <c r="A1164" s="167" t="s">
        <v>926</v>
      </c>
      <c r="B1164" s="51"/>
    </row>
    <row r="1165" spans="1:2" ht="19.5" customHeight="1">
      <c r="A1165" s="167" t="s">
        <v>927</v>
      </c>
      <c r="B1165" s="51"/>
    </row>
    <row r="1166" spans="1:2" ht="19.5" customHeight="1">
      <c r="A1166" s="167" t="s">
        <v>928</v>
      </c>
      <c r="B1166" s="51"/>
    </row>
    <row r="1167" spans="1:2" ht="19.5" customHeight="1">
      <c r="A1167" s="167" t="s">
        <v>929</v>
      </c>
      <c r="B1167" s="51"/>
    </row>
    <row r="1168" spans="1:2" ht="19.5" customHeight="1">
      <c r="A1168" s="167" t="s">
        <v>635</v>
      </c>
      <c r="B1168" s="51"/>
    </row>
    <row r="1169" spans="1:2" ht="19.5" customHeight="1">
      <c r="A1169" s="167" t="s">
        <v>930</v>
      </c>
      <c r="B1169" s="51"/>
    </row>
    <row r="1170" spans="1:2" ht="19.5" customHeight="1">
      <c r="A1170" s="166" t="s">
        <v>931</v>
      </c>
      <c r="B1170" s="52">
        <f>SUM(B1171:B1183)</f>
        <v>0</v>
      </c>
    </row>
    <row r="1171" spans="1:2" ht="19.5" customHeight="1">
      <c r="A1171" s="167" t="s">
        <v>616</v>
      </c>
      <c r="B1171" s="51"/>
    </row>
    <row r="1172" spans="1:2" ht="19.5" customHeight="1">
      <c r="A1172" s="167" t="s">
        <v>617</v>
      </c>
      <c r="B1172" s="51"/>
    </row>
    <row r="1173" spans="1:2" ht="19.5" customHeight="1">
      <c r="A1173" s="167" t="s">
        <v>618</v>
      </c>
      <c r="B1173" s="51"/>
    </row>
    <row r="1174" spans="1:2" ht="19.5" customHeight="1">
      <c r="A1174" s="167" t="s">
        <v>932</v>
      </c>
      <c r="B1174" s="51"/>
    </row>
    <row r="1175" spans="1:2" ht="19.5" customHeight="1">
      <c r="A1175" s="167" t="s">
        <v>933</v>
      </c>
      <c r="B1175" s="51"/>
    </row>
    <row r="1176" spans="1:2" ht="19.5" customHeight="1">
      <c r="A1176" s="167" t="s">
        <v>934</v>
      </c>
      <c r="B1176" s="51"/>
    </row>
    <row r="1177" spans="1:2" ht="19.5" customHeight="1">
      <c r="A1177" s="167" t="s">
        <v>935</v>
      </c>
      <c r="B1177" s="51"/>
    </row>
    <row r="1178" spans="1:2" ht="19.5" customHeight="1">
      <c r="A1178" s="167" t="s">
        <v>936</v>
      </c>
      <c r="B1178" s="51"/>
    </row>
    <row r="1179" spans="1:2" ht="19.5" customHeight="1">
      <c r="A1179" s="167" t="s">
        <v>937</v>
      </c>
      <c r="B1179" s="51"/>
    </row>
    <row r="1180" spans="1:2" ht="19.5" customHeight="1">
      <c r="A1180" s="167" t="s">
        <v>938</v>
      </c>
      <c r="B1180" s="51"/>
    </row>
    <row r="1181" spans="1:2" ht="19.5" customHeight="1">
      <c r="A1181" s="167" t="s">
        <v>939</v>
      </c>
      <c r="B1181" s="51"/>
    </row>
    <row r="1182" spans="1:2" ht="19.5" customHeight="1">
      <c r="A1182" s="167" t="s">
        <v>635</v>
      </c>
      <c r="B1182" s="51"/>
    </row>
    <row r="1183" spans="1:2" ht="19.5" customHeight="1">
      <c r="A1183" s="167" t="s">
        <v>940</v>
      </c>
      <c r="B1183" s="51"/>
    </row>
    <row r="1184" spans="1:2" ht="19.5" customHeight="1">
      <c r="A1184" s="166" t="s">
        <v>941</v>
      </c>
      <c r="B1184" s="52">
        <f>SUM(B1185:B1188)</f>
        <v>0</v>
      </c>
    </row>
    <row r="1185" spans="1:2" ht="19.5" customHeight="1">
      <c r="A1185" s="167" t="s">
        <v>942</v>
      </c>
      <c r="B1185" s="51"/>
    </row>
    <row r="1186" spans="1:2" ht="19.5" customHeight="1">
      <c r="A1186" s="167" t="s">
        <v>943</v>
      </c>
      <c r="B1186" s="51"/>
    </row>
    <row r="1187" spans="1:2" ht="19.5" customHeight="1">
      <c r="A1187" s="167" t="s">
        <v>944</v>
      </c>
      <c r="B1187" s="51"/>
    </row>
    <row r="1188" spans="1:2" ht="19.5" customHeight="1">
      <c r="A1188" s="167" t="s">
        <v>945</v>
      </c>
      <c r="B1188" s="51"/>
    </row>
    <row r="1189" spans="1:2" ht="19.5" customHeight="1">
      <c r="A1189" s="166" t="s">
        <v>946</v>
      </c>
      <c r="B1189" s="52">
        <f>SUM(B1190:B1194)</f>
        <v>0</v>
      </c>
    </row>
    <row r="1190" spans="1:2" ht="19.5" customHeight="1">
      <c r="A1190" s="167" t="s">
        <v>947</v>
      </c>
      <c r="B1190" s="51"/>
    </row>
    <row r="1191" spans="1:2" ht="19.5" customHeight="1">
      <c r="A1191" s="167" t="s">
        <v>948</v>
      </c>
      <c r="B1191" s="51"/>
    </row>
    <row r="1192" spans="1:2" ht="19.5" customHeight="1">
      <c r="A1192" s="167" t="s">
        <v>949</v>
      </c>
      <c r="B1192" s="51"/>
    </row>
    <row r="1193" spans="1:2" ht="19.5" customHeight="1">
      <c r="A1193" s="167" t="s">
        <v>950</v>
      </c>
      <c r="B1193" s="51"/>
    </row>
    <row r="1194" spans="1:2" ht="19.5" customHeight="1">
      <c r="A1194" s="167" t="s">
        <v>951</v>
      </c>
      <c r="B1194" s="51"/>
    </row>
    <row r="1195" spans="1:2" ht="19.5" customHeight="1">
      <c r="A1195" s="166" t="s">
        <v>952</v>
      </c>
      <c r="B1195" s="52">
        <f>SUM(B1196:B1206)</f>
        <v>0</v>
      </c>
    </row>
    <row r="1196" spans="1:2" ht="19.5" customHeight="1">
      <c r="A1196" s="167" t="s">
        <v>953</v>
      </c>
      <c r="B1196" s="51"/>
    </row>
    <row r="1197" spans="1:2" ht="19.5" customHeight="1">
      <c r="A1197" s="167" t="s">
        <v>954</v>
      </c>
      <c r="B1197" s="51"/>
    </row>
    <row r="1198" spans="1:2" ht="19.5" customHeight="1">
      <c r="A1198" s="167" t="s">
        <v>955</v>
      </c>
      <c r="B1198" s="51"/>
    </row>
    <row r="1199" spans="1:2" ht="19.5" customHeight="1">
      <c r="A1199" s="167" t="s">
        <v>956</v>
      </c>
      <c r="B1199" s="51"/>
    </row>
    <row r="1200" spans="1:2" ht="19.5" customHeight="1">
      <c r="A1200" s="167" t="s">
        <v>957</v>
      </c>
      <c r="B1200" s="51"/>
    </row>
    <row r="1201" spans="1:2" ht="19.5" customHeight="1">
      <c r="A1201" s="167" t="s">
        <v>958</v>
      </c>
      <c r="B1201" s="51"/>
    </row>
    <row r="1202" spans="1:2" ht="19.5" customHeight="1">
      <c r="A1202" s="167" t="s">
        <v>959</v>
      </c>
      <c r="B1202" s="51"/>
    </row>
    <row r="1203" spans="1:2" ht="19.5" customHeight="1">
      <c r="A1203" s="167" t="s">
        <v>960</v>
      </c>
      <c r="B1203" s="51"/>
    </row>
    <row r="1204" spans="1:2" ht="19.5" customHeight="1">
      <c r="A1204" s="167" t="s">
        <v>961</v>
      </c>
      <c r="B1204" s="51"/>
    </row>
    <row r="1205" spans="1:2" ht="19.5" customHeight="1">
      <c r="A1205" s="167" t="s">
        <v>962</v>
      </c>
      <c r="B1205" s="51"/>
    </row>
    <row r="1206" spans="1:2" ht="19.5" customHeight="1">
      <c r="A1206" s="167" t="s">
        <v>963</v>
      </c>
      <c r="B1206" s="51"/>
    </row>
    <row r="1207" spans="1:2" ht="19.5" customHeight="1">
      <c r="A1207" s="166" t="s">
        <v>964</v>
      </c>
      <c r="B1207" s="52">
        <f>B1208+B1220+B1226+B1232+B1240+B1253+B1257+B1263</f>
        <v>356</v>
      </c>
    </row>
    <row r="1208" spans="1:2" ht="19.5" customHeight="1">
      <c r="A1208" s="166" t="s">
        <v>965</v>
      </c>
      <c r="B1208" s="52">
        <f>SUM(B1209:B1219)</f>
        <v>208</v>
      </c>
    </row>
    <row r="1209" spans="1:2" ht="19.5" customHeight="1">
      <c r="A1209" s="167" t="s">
        <v>966</v>
      </c>
      <c r="B1209" s="51">
        <v>104</v>
      </c>
    </row>
    <row r="1210" spans="1:2" ht="19.5" customHeight="1">
      <c r="A1210" s="167" t="s">
        <v>967</v>
      </c>
      <c r="B1210" s="51">
        <v>0</v>
      </c>
    </row>
    <row r="1211" spans="1:2" ht="19.5" customHeight="1">
      <c r="A1211" s="167" t="s">
        <v>968</v>
      </c>
      <c r="B1211" s="51">
        <v>0</v>
      </c>
    </row>
    <row r="1212" spans="1:2" ht="19.5" customHeight="1">
      <c r="A1212" s="167" t="s">
        <v>969</v>
      </c>
      <c r="B1212" s="51">
        <v>0</v>
      </c>
    </row>
    <row r="1213" spans="1:2" ht="19.5" customHeight="1">
      <c r="A1213" s="167" t="s">
        <v>970</v>
      </c>
      <c r="B1213" s="51">
        <v>0</v>
      </c>
    </row>
    <row r="1214" spans="1:2" ht="19.5" customHeight="1">
      <c r="A1214" s="167" t="s">
        <v>971</v>
      </c>
      <c r="B1214" s="51">
        <v>23</v>
      </c>
    </row>
    <row r="1215" spans="1:2" ht="19.5" customHeight="1">
      <c r="A1215" s="167" t="s">
        <v>972</v>
      </c>
      <c r="B1215" s="51">
        <v>0</v>
      </c>
    </row>
    <row r="1216" spans="1:2" ht="19.5" customHeight="1">
      <c r="A1216" s="167" t="s">
        <v>973</v>
      </c>
      <c r="B1216" s="51">
        <v>0</v>
      </c>
    </row>
    <row r="1217" spans="1:2" ht="19.5" customHeight="1">
      <c r="A1217" s="167" t="s">
        <v>974</v>
      </c>
      <c r="B1217" s="51">
        <v>0</v>
      </c>
    </row>
    <row r="1218" spans="1:2" ht="19.5" customHeight="1">
      <c r="A1218" s="167" t="s">
        <v>975</v>
      </c>
      <c r="B1218" s="51">
        <v>34</v>
      </c>
    </row>
    <row r="1219" spans="1:2" ht="19.5" customHeight="1">
      <c r="A1219" s="167" t="s">
        <v>976</v>
      </c>
      <c r="B1219" s="51">
        <v>47</v>
      </c>
    </row>
    <row r="1220" spans="1:2" ht="19.5" customHeight="1">
      <c r="A1220" s="166" t="s">
        <v>977</v>
      </c>
      <c r="B1220" s="52">
        <f>SUM(B1221:B1225)</f>
        <v>0</v>
      </c>
    </row>
    <row r="1221" spans="1:2" ht="19.5" customHeight="1">
      <c r="A1221" s="167" t="s">
        <v>966</v>
      </c>
      <c r="B1221" s="51"/>
    </row>
    <row r="1222" spans="1:2" ht="19.5" customHeight="1">
      <c r="A1222" s="167" t="s">
        <v>978</v>
      </c>
      <c r="B1222" s="51"/>
    </row>
    <row r="1223" spans="1:2" ht="19.5" customHeight="1">
      <c r="A1223" s="167" t="s">
        <v>968</v>
      </c>
      <c r="B1223" s="51"/>
    </row>
    <row r="1224" spans="1:2" ht="19.5" customHeight="1">
      <c r="A1224" s="167" t="s">
        <v>979</v>
      </c>
      <c r="B1224" s="51"/>
    </row>
    <row r="1225" spans="1:2" ht="19.5" customHeight="1">
      <c r="A1225" s="167" t="s">
        <v>980</v>
      </c>
      <c r="B1225" s="51"/>
    </row>
    <row r="1226" spans="1:2" ht="19.5" customHeight="1">
      <c r="A1226" s="166" t="s">
        <v>981</v>
      </c>
      <c r="B1226" s="52">
        <f>SUM(B1227:B1231)</f>
        <v>0</v>
      </c>
    </row>
    <row r="1227" spans="1:2" ht="19.5" customHeight="1">
      <c r="A1227" s="167" t="s">
        <v>966</v>
      </c>
      <c r="B1227" s="51"/>
    </row>
    <row r="1228" spans="1:2" ht="19.5" customHeight="1">
      <c r="A1228" s="167" t="s">
        <v>967</v>
      </c>
      <c r="B1228" s="51"/>
    </row>
    <row r="1229" spans="1:2" ht="19.5" customHeight="1">
      <c r="A1229" s="167" t="s">
        <v>968</v>
      </c>
      <c r="B1229" s="51"/>
    </row>
    <row r="1230" spans="1:2" ht="19.5" customHeight="1">
      <c r="A1230" s="167" t="s">
        <v>982</v>
      </c>
      <c r="B1230" s="51"/>
    </row>
    <row r="1231" spans="1:2" ht="19.5" customHeight="1">
      <c r="A1231" s="167" t="s">
        <v>983</v>
      </c>
      <c r="B1231" s="51"/>
    </row>
    <row r="1232" spans="1:2" ht="19.5" customHeight="1">
      <c r="A1232" s="166" t="s">
        <v>984</v>
      </c>
      <c r="B1232" s="52">
        <f>SUM(B1233:B1239)</f>
        <v>0</v>
      </c>
    </row>
    <row r="1233" spans="1:2" ht="19.5" customHeight="1">
      <c r="A1233" s="167" t="s">
        <v>966</v>
      </c>
      <c r="B1233" s="51"/>
    </row>
    <row r="1234" spans="1:2" ht="19.5" customHeight="1">
      <c r="A1234" s="167" t="s">
        <v>967</v>
      </c>
      <c r="B1234" s="51"/>
    </row>
    <row r="1235" spans="1:2" ht="19.5" customHeight="1">
      <c r="A1235" s="167" t="s">
        <v>968</v>
      </c>
      <c r="B1235" s="51"/>
    </row>
    <row r="1236" spans="1:2" ht="19.5" customHeight="1">
      <c r="A1236" s="167" t="s">
        <v>985</v>
      </c>
      <c r="B1236" s="51"/>
    </row>
    <row r="1237" spans="1:2" ht="19.5" customHeight="1">
      <c r="A1237" s="167" t="s">
        <v>986</v>
      </c>
      <c r="B1237" s="51"/>
    </row>
    <row r="1238" spans="1:2" ht="19.5" customHeight="1">
      <c r="A1238" s="167" t="s">
        <v>975</v>
      </c>
      <c r="B1238" s="51"/>
    </row>
    <row r="1239" spans="1:2" ht="19.5" customHeight="1">
      <c r="A1239" s="167" t="s">
        <v>987</v>
      </c>
      <c r="B1239" s="51"/>
    </row>
    <row r="1240" spans="1:2" ht="19.5" customHeight="1">
      <c r="A1240" s="166" t="s">
        <v>988</v>
      </c>
      <c r="B1240" s="52">
        <f>SUM(B1241:B1252)</f>
        <v>92</v>
      </c>
    </row>
    <row r="1241" spans="1:2" ht="19.5" customHeight="1">
      <c r="A1241" s="167" t="s">
        <v>966</v>
      </c>
      <c r="B1241" s="51"/>
    </row>
    <row r="1242" spans="1:2" ht="19.5" customHeight="1">
      <c r="A1242" s="167" t="s">
        <v>967</v>
      </c>
      <c r="B1242" s="51"/>
    </row>
    <row r="1243" spans="1:2" ht="19.5" customHeight="1">
      <c r="A1243" s="167" t="s">
        <v>968</v>
      </c>
      <c r="B1243" s="51"/>
    </row>
    <row r="1244" spans="1:2" ht="19.5" customHeight="1">
      <c r="A1244" s="167" t="s">
        <v>989</v>
      </c>
      <c r="B1244" s="51"/>
    </row>
    <row r="1245" spans="1:2" ht="19.5" customHeight="1">
      <c r="A1245" s="167" t="s">
        <v>990</v>
      </c>
      <c r="B1245" s="51"/>
    </row>
    <row r="1246" spans="1:2" ht="19.5" customHeight="1">
      <c r="A1246" s="167" t="s">
        <v>991</v>
      </c>
      <c r="B1246" s="51"/>
    </row>
    <row r="1247" spans="1:2" ht="19.5" customHeight="1">
      <c r="A1247" s="167" t="s">
        <v>992</v>
      </c>
      <c r="B1247" s="51"/>
    </row>
    <row r="1248" spans="1:2" ht="19.5" customHeight="1">
      <c r="A1248" s="167" t="s">
        <v>993</v>
      </c>
      <c r="B1248" s="51"/>
    </row>
    <row r="1249" spans="1:2" ht="19.5" customHeight="1">
      <c r="A1249" s="167" t="s">
        <v>994</v>
      </c>
      <c r="B1249" s="51"/>
    </row>
    <row r="1250" spans="1:2" ht="19.5" customHeight="1">
      <c r="A1250" s="167" t="s">
        <v>995</v>
      </c>
      <c r="B1250" s="51"/>
    </row>
    <row r="1251" spans="1:2" ht="19.5" customHeight="1">
      <c r="A1251" s="167" t="s">
        <v>996</v>
      </c>
      <c r="B1251" s="51">
        <v>92</v>
      </c>
    </row>
    <row r="1252" spans="1:2" ht="19.5" customHeight="1">
      <c r="A1252" s="167" t="s">
        <v>997</v>
      </c>
      <c r="B1252" s="51"/>
    </row>
    <row r="1253" spans="1:2" ht="19.5" customHeight="1">
      <c r="A1253" s="166" t="s">
        <v>998</v>
      </c>
      <c r="B1253" s="52">
        <f>SUM(B1254:B1256)</f>
        <v>0</v>
      </c>
    </row>
    <row r="1254" spans="1:2" ht="19.5" customHeight="1">
      <c r="A1254" s="167" t="s">
        <v>999</v>
      </c>
      <c r="B1254" s="51"/>
    </row>
    <row r="1255" spans="1:2" ht="19.5" customHeight="1">
      <c r="A1255" s="167" t="s">
        <v>1000</v>
      </c>
      <c r="B1255" s="51"/>
    </row>
    <row r="1256" spans="1:2" ht="19.5" customHeight="1">
      <c r="A1256" s="167" t="s">
        <v>1001</v>
      </c>
      <c r="B1256" s="51"/>
    </row>
    <row r="1257" spans="1:2" ht="19.5" customHeight="1">
      <c r="A1257" s="166" t="s">
        <v>1002</v>
      </c>
      <c r="B1257" s="52">
        <f>SUM(B1258:B1262)</f>
        <v>56</v>
      </c>
    </row>
    <row r="1258" spans="1:2" ht="19.5" customHeight="1">
      <c r="A1258" s="167" t="s">
        <v>1003</v>
      </c>
      <c r="B1258" s="51"/>
    </row>
    <row r="1259" spans="1:2" ht="19.5" customHeight="1">
      <c r="A1259" s="167" t="s">
        <v>1004</v>
      </c>
      <c r="B1259" s="51"/>
    </row>
    <row r="1260" spans="1:2" ht="19.5" customHeight="1">
      <c r="A1260" s="167" t="s">
        <v>1005</v>
      </c>
      <c r="B1260" s="51"/>
    </row>
    <row r="1261" spans="1:2" ht="19.5" customHeight="1">
      <c r="A1261" s="167" t="s">
        <v>1006</v>
      </c>
      <c r="B1261" s="51"/>
    </row>
    <row r="1262" spans="1:2" ht="19.5" customHeight="1">
      <c r="A1262" s="168" t="s">
        <v>1007</v>
      </c>
      <c r="B1262" s="51">
        <v>56</v>
      </c>
    </row>
    <row r="1263" spans="1:2" ht="19.5" customHeight="1">
      <c r="A1263" s="166" t="s">
        <v>1008</v>
      </c>
      <c r="B1263" s="52"/>
    </row>
    <row r="1264" spans="1:2" ht="19.5" customHeight="1">
      <c r="A1264" s="166" t="s">
        <v>1009</v>
      </c>
      <c r="B1264" s="52"/>
    </row>
    <row r="1265" spans="1:2" ht="19.5" customHeight="1">
      <c r="A1265" s="166" t="s">
        <v>1010</v>
      </c>
      <c r="B1265" s="52"/>
    </row>
    <row r="1266" spans="1:2" ht="19.5" customHeight="1">
      <c r="A1266" s="166" t="s">
        <v>1011</v>
      </c>
      <c r="B1266" s="52">
        <f>SUM(B1267:B1267)</f>
        <v>0</v>
      </c>
    </row>
    <row r="1267" spans="1:2" ht="19.5" customHeight="1">
      <c r="A1267" s="167" t="s">
        <v>1012</v>
      </c>
      <c r="B1267" s="51"/>
    </row>
    <row r="1268" spans="1:2" ht="19.5" customHeight="1">
      <c r="A1268" s="166" t="s">
        <v>1013</v>
      </c>
      <c r="B1268" s="52">
        <f>B1269</f>
        <v>516</v>
      </c>
    </row>
    <row r="1269" spans="1:2" ht="19.5" customHeight="1">
      <c r="A1269" s="166" t="s">
        <v>1014</v>
      </c>
      <c r="B1269" s="52">
        <f>SUM(B1270:B1273)</f>
        <v>516</v>
      </c>
    </row>
    <row r="1270" spans="1:2" ht="19.5" customHeight="1">
      <c r="A1270" s="167" t="s">
        <v>1015</v>
      </c>
      <c r="B1270" s="51">
        <v>516</v>
      </c>
    </row>
    <row r="1271" spans="1:2" ht="19.5" customHeight="1">
      <c r="A1271" s="167" t="s">
        <v>1016</v>
      </c>
      <c r="B1271" s="51"/>
    </row>
    <row r="1272" spans="1:2" ht="19.5" customHeight="1">
      <c r="A1272" s="167" t="s">
        <v>1017</v>
      </c>
      <c r="B1272" s="51"/>
    </row>
    <row r="1273" spans="1:2" ht="19.5" customHeight="1">
      <c r="A1273" s="167" t="s">
        <v>1018</v>
      </c>
      <c r="B1273" s="51"/>
    </row>
    <row r="1274" spans="1:2" ht="19.5" customHeight="1">
      <c r="A1274" s="140" t="s">
        <v>1019</v>
      </c>
      <c r="B1274" s="52">
        <f>B1275</f>
        <v>10</v>
      </c>
    </row>
    <row r="1275" spans="1:2" ht="19.5" customHeight="1">
      <c r="A1275" s="51" t="s">
        <v>1020</v>
      </c>
      <c r="B1275" s="157">
        <v>10</v>
      </c>
    </row>
    <row r="1276" spans="1:2" ht="19.5" customHeight="1">
      <c r="A1276" s="140" t="s">
        <v>1021</v>
      </c>
      <c r="B1276" s="56">
        <v>1345</v>
      </c>
    </row>
    <row r="1277" spans="1:2" ht="19.5" customHeight="1">
      <c r="A1277" s="51" t="s">
        <v>1022</v>
      </c>
      <c r="B1277" s="171"/>
    </row>
    <row r="1278" spans="1:2" ht="19.5" customHeight="1">
      <c r="A1278" s="51" t="s">
        <v>1023</v>
      </c>
      <c r="B1278" s="171">
        <v>1345</v>
      </c>
    </row>
    <row r="1279" spans="1:2" ht="19.5" customHeight="1">
      <c r="A1279" s="172" t="s">
        <v>1024</v>
      </c>
      <c r="B1279" s="173">
        <f>B5+B249+B253+B265+B356+B409+B463+B520+B640+B712+B785+B804+B915+B979+B1045+B1065+B1080+B1090+B1134+B1154+B1207+B1264+B1268+B1274+B1276</f>
        <v>288958</v>
      </c>
    </row>
  </sheetData>
  <sheetProtection/>
  <mergeCells count="1">
    <mergeCell ref="A2:B2"/>
  </mergeCells>
  <printOptions horizontalCentered="1"/>
  <pageMargins left="0.39" right="0.39" top="0.9" bottom="0.31" header="0.16" footer="0.2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32"/>
  <sheetViews>
    <sheetView showZeros="0" zoomScalePageLayoutView="0" workbookViewId="0" topLeftCell="A1">
      <selection activeCell="A33" sqref="A33"/>
    </sheetView>
  </sheetViews>
  <sheetFormatPr defaultColWidth="9.00390625" defaultRowHeight="14.25"/>
  <cols>
    <col min="1" max="1" width="48.25390625" style="0" customWidth="1"/>
    <col min="2" max="2" width="25.125" style="189" customWidth="1"/>
  </cols>
  <sheetData>
    <row r="1" spans="1:2" ht="18.75" customHeight="1">
      <c r="A1" s="190"/>
      <c r="B1" s="191"/>
    </row>
    <row r="2" spans="1:2" s="186" customFormat="1" ht="25.5">
      <c r="A2" s="218" t="s">
        <v>1025</v>
      </c>
      <c r="B2" s="218"/>
    </row>
    <row r="3" spans="1:2" ht="20.25" customHeight="1">
      <c r="A3" s="192"/>
      <c r="B3" s="193" t="s">
        <v>1</v>
      </c>
    </row>
    <row r="4" spans="1:2" s="187" customFormat="1" ht="25.5" customHeight="1">
      <c r="A4" s="194" t="s">
        <v>2</v>
      </c>
      <c r="B4" s="195" t="s">
        <v>1026</v>
      </c>
    </row>
    <row r="5" spans="1:2" s="41" customFormat="1" ht="25.5" customHeight="1">
      <c r="A5" s="196" t="s">
        <v>4</v>
      </c>
      <c r="B5" s="197">
        <f>SUM(B6:B21)</f>
        <v>105608</v>
      </c>
    </row>
    <row r="6" spans="1:2" s="41" customFormat="1" ht="25.5" customHeight="1">
      <c r="A6" s="196" t="s">
        <v>5</v>
      </c>
      <c r="B6" s="198">
        <v>31900</v>
      </c>
    </row>
    <row r="7" spans="1:2" s="41" customFormat="1" ht="25.5" customHeight="1">
      <c r="A7" s="196" t="s">
        <v>6</v>
      </c>
      <c r="B7" s="198">
        <v>35100</v>
      </c>
    </row>
    <row r="8" spans="1:2" s="41" customFormat="1" ht="25.5" customHeight="1">
      <c r="A8" s="196" t="s">
        <v>7</v>
      </c>
      <c r="B8" s="198"/>
    </row>
    <row r="9" spans="1:2" s="41" customFormat="1" ht="25.5" customHeight="1">
      <c r="A9" s="196" t="s">
        <v>8</v>
      </c>
      <c r="B9" s="198">
        <v>16700</v>
      </c>
    </row>
    <row r="10" spans="1:2" s="41" customFormat="1" ht="25.5" customHeight="1">
      <c r="A10" s="196" t="s">
        <v>9</v>
      </c>
      <c r="B10" s="198">
        <v>600</v>
      </c>
    </row>
    <row r="11" spans="1:2" s="41" customFormat="1" ht="25.5" customHeight="1">
      <c r="A11" s="196" t="s">
        <v>10</v>
      </c>
      <c r="B11" s="198">
        <v>6100</v>
      </c>
    </row>
    <row r="12" spans="1:2" s="41" customFormat="1" ht="25.5" customHeight="1">
      <c r="A12" s="196" t="s">
        <v>11</v>
      </c>
      <c r="B12" s="198">
        <v>6200</v>
      </c>
    </row>
    <row r="13" spans="1:2" s="41" customFormat="1" ht="25.5" customHeight="1">
      <c r="A13" s="196" t="s">
        <v>12</v>
      </c>
      <c r="B13" s="198">
        <v>2000</v>
      </c>
    </row>
    <row r="14" spans="1:2" s="41" customFormat="1" ht="25.5" customHeight="1">
      <c r="A14" s="196" t="s">
        <v>13</v>
      </c>
      <c r="B14" s="198">
        <v>1100</v>
      </c>
    </row>
    <row r="15" spans="1:2" s="41" customFormat="1" ht="25.5" customHeight="1">
      <c r="A15" s="196" t="s">
        <v>14</v>
      </c>
      <c r="B15" s="198">
        <v>5900</v>
      </c>
    </row>
    <row r="16" spans="1:2" s="41" customFormat="1" ht="25.5" customHeight="1">
      <c r="A16" s="196" t="s">
        <v>15</v>
      </c>
      <c r="B16" s="198"/>
    </row>
    <row r="17" spans="1:2" s="41" customFormat="1" ht="25.5" customHeight="1">
      <c r="A17" s="196" t="s">
        <v>16</v>
      </c>
      <c r="B17" s="198"/>
    </row>
    <row r="18" spans="1:2" s="188" customFormat="1" ht="25.5" customHeight="1">
      <c r="A18" s="196" t="s">
        <v>17</v>
      </c>
      <c r="B18" s="199"/>
    </row>
    <row r="19" spans="1:2" s="188" customFormat="1" ht="25.5" customHeight="1">
      <c r="A19" s="196" t="s">
        <v>18</v>
      </c>
      <c r="B19" s="198"/>
    </row>
    <row r="20" spans="1:2" s="188" customFormat="1" ht="25.5" customHeight="1">
      <c r="A20" s="196" t="s">
        <v>19</v>
      </c>
      <c r="B20" s="198">
        <v>8</v>
      </c>
    </row>
    <row r="21" spans="1:2" s="188" customFormat="1" ht="25.5" customHeight="1">
      <c r="A21" s="196" t="s">
        <v>20</v>
      </c>
      <c r="B21" s="198"/>
    </row>
    <row r="22" spans="1:2" s="188" customFormat="1" ht="25.5" customHeight="1">
      <c r="A22" s="196" t="s">
        <v>21</v>
      </c>
      <c r="B22" s="197">
        <f>SUM(B23:B30)</f>
        <v>32792</v>
      </c>
    </row>
    <row r="23" spans="1:2" s="188" customFormat="1" ht="25.5" customHeight="1">
      <c r="A23" s="196" t="s">
        <v>22</v>
      </c>
      <c r="B23" s="198">
        <v>2500</v>
      </c>
    </row>
    <row r="24" spans="1:2" s="188" customFormat="1" ht="25.5" customHeight="1">
      <c r="A24" s="196" t="s">
        <v>23</v>
      </c>
      <c r="B24" s="198">
        <v>5000</v>
      </c>
    </row>
    <row r="25" spans="1:2" s="187" customFormat="1" ht="24" customHeight="1">
      <c r="A25" s="196" t="s">
        <v>24</v>
      </c>
      <c r="B25" s="199">
        <v>9000</v>
      </c>
    </row>
    <row r="26" spans="1:2" s="1" customFormat="1" ht="24.75" customHeight="1">
      <c r="A26" s="196" t="s">
        <v>25</v>
      </c>
      <c r="B26" s="200"/>
    </row>
    <row r="27" spans="1:2" ht="27" customHeight="1">
      <c r="A27" s="196" t="s">
        <v>26</v>
      </c>
      <c r="B27" s="201">
        <v>16292</v>
      </c>
    </row>
    <row r="28" spans="1:2" ht="27" customHeight="1">
      <c r="A28" s="196" t="s">
        <v>27</v>
      </c>
      <c r="B28" s="202">
        <v>0</v>
      </c>
    </row>
    <row r="29" spans="1:2" ht="27" customHeight="1">
      <c r="A29" s="196" t="s">
        <v>28</v>
      </c>
      <c r="B29" s="202">
        <v>0</v>
      </c>
    </row>
    <row r="30" spans="1:2" ht="27" customHeight="1">
      <c r="A30" s="196" t="s">
        <v>29</v>
      </c>
      <c r="B30" s="202">
        <v>0</v>
      </c>
    </row>
    <row r="31" spans="1:2" ht="27" customHeight="1">
      <c r="A31" s="203" t="s">
        <v>30</v>
      </c>
      <c r="B31" s="202">
        <v>0</v>
      </c>
    </row>
    <row r="32" spans="1:2" ht="22.5" customHeight="1">
      <c r="A32" s="204" t="s">
        <v>31</v>
      </c>
      <c r="B32" s="205">
        <f>B22+B5</f>
        <v>138400</v>
      </c>
    </row>
  </sheetData>
  <sheetProtection/>
  <mergeCells count="1">
    <mergeCell ref="A2:B2"/>
  </mergeCells>
  <printOptions horizontalCentered="1" verticalCentered="1"/>
  <pageMargins left="0.69" right="0.75" top="0.47" bottom="0.47" header="0.31" footer="0.31"/>
  <pageSetup fitToHeight="1" fitToWidth="1" horizontalDpi="600" verticalDpi="600" orientation="portrait" paperSize="9" scale="9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showZeros="0" zoomScalePageLayoutView="0" workbookViewId="0" topLeftCell="A1">
      <selection activeCell="A17" sqref="A17"/>
    </sheetView>
  </sheetViews>
  <sheetFormatPr defaultColWidth="9.00390625" defaultRowHeight="14.25"/>
  <cols>
    <col min="1" max="1" width="33.75390625" style="43" customWidth="1"/>
    <col min="2" max="3" width="16.50390625" style="44" customWidth="1"/>
    <col min="4" max="4" width="16.75390625" style="174" customWidth="1"/>
    <col min="5" max="16384" width="9.00390625" style="43" customWidth="1"/>
  </cols>
  <sheetData>
    <row r="1" ht="18" customHeight="1">
      <c r="A1" s="64"/>
    </row>
    <row r="2" spans="1:4" s="64" customFormat="1" ht="20.25">
      <c r="A2" s="220" t="s">
        <v>1027</v>
      </c>
      <c r="B2" s="220"/>
      <c r="C2" s="220"/>
      <c r="D2" s="220"/>
    </row>
    <row r="3" ht="20.25" customHeight="1">
      <c r="D3" s="175" t="s">
        <v>1</v>
      </c>
    </row>
    <row r="4" spans="1:4" ht="42" customHeight="1">
      <c r="A4" s="176" t="s">
        <v>1028</v>
      </c>
      <c r="B4" s="177" t="s">
        <v>1029</v>
      </c>
      <c r="C4" s="178" t="s">
        <v>1030</v>
      </c>
      <c r="D4" s="179" t="s">
        <v>1031</v>
      </c>
    </row>
    <row r="5" spans="1:4" s="41" customFormat="1" ht="21.75" customHeight="1">
      <c r="A5" s="115" t="s">
        <v>1032</v>
      </c>
      <c r="B5" s="109">
        <v>35625</v>
      </c>
      <c r="C5" s="109">
        <v>22862</v>
      </c>
      <c r="D5" s="180">
        <f>C5/B5*100</f>
        <v>64.17403508771929</v>
      </c>
    </row>
    <row r="6" spans="1:4" s="41" customFormat="1" ht="21.75" customHeight="1">
      <c r="A6" s="115" t="s">
        <v>1033</v>
      </c>
      <c r="B6" s="116">
        <v>330</v>
      </c>
      <c r="C6" s="116">
        <v>197</v>
      </c>
      <c r="D6" s="180">
        <f aca="true" t="shared" si="0" ref="D6:D17">C6/B6*100</f>
        <v>59.696969696969695</v>
      </c>
    </row>
    <row r="7" spans="1:4" s="41" customFormat="1" ht="21.75" customHeight="1">
      <c r="A7" s="115" t="s">
        <v>1034</v>
      </c>
      <c r="B7" s="116">
        <v>30554</v>
      </c>
      <c r="C7" s="116">
        <v>22344</v>
      </c>
      <c r="D7" s="180">
        <f t="shared" si="0"/>
        <v>73.12954114027623</v>
      </c>
    </row>
    <row r="8" spans="1:4" s="41" customFormat="1" ht="21.75" customHeight="1">
      <c r="A8" s="115" t="s">
        <v>1035</v>
      </c>
      <c r="B8" s="116">
        <v>45474</v>
      </c>
      <c r="C8" s="116">
        <v>28535</v>
      </c>
      <c r="D8" s="180">
        <f t="shared" si="0"/>
        <v>62.75014293882219</v>
      </c>
    </row>
    <row r="9" spans="1:4" s="41" customFormat="1" ht="21.75" customHeight="1">
      <c r="A9" s="115" t="s">
        <v>1036</v>
      </c>
      <c r="B9" s="116">
        <v>3532</v>
      </c>
      <c r="C9" s="116">
        <v>3444</v>
      </c>
      <c r="D9" s="180">
        <f t="shared" si="0"/>
        <v>97.50849377123443</v>
      </c>
    </row>
    <row r="10" spans="1:4" s="41" customFormat="1" ht="21.75" customHeight="1">
      <c r="A10" s="115" t="s">
        <v>1037</v>
      </c>
      <c r="B10" s="116">
        <v>2603</v>
      </c>
      <c r="C10" s="116">
        <v>947</v>
      </c>
      <c r="D10" s="180">
        <f t="shared" si="0"/>
        <v>36.38109873223204</v>
      </c>
    </row>
    <row r="11" spans="1:4" s="41" customFormat="1" ht="21.75" customHeight="1">
      <c r="A11" s="115" t="s">
        <v>1038</v>
      </c>
      <c r="B11" s="116">
        <v>85837</v>
      </c>
      <c r="C11" s="116">
        <v>22211</v>
      </c>
      <c r="D11" s="180">
        <f t="shared" si="0"/>
        <v>25.87578783042278</v>
      </c>
    </row>
    <row r="12" spans="1:4" s="41" customFormat="1" ht="21.75" customHeight="1">
      <c r="A12" s="115" t="s">
        <v>1039</v>
      </c>
      <c r="B12" s="116">
        <v>31131</v>
      </c>
      <c r="C12" s="116">
        <v>15299</v>
      </c>
      <c r="D12" s="180">
        <f t="shared" si="0"/>
        <v>49.14394012399217</v>
      </c>
    </row>
    <row r="13" spans="1:4" s="41" customFormat="1" ht="21.75" customHeight="1">
      <c r="A13" s="115" t="s">
        <v>1040</v>
      </c>
      <c r="B13" s="116">
        <v>904</v>
      </c>
      <c r="C13" s="116">
        <v>462</v>
      </c>
      <c r="D13" s="180">
        <f t="shared" si="0"/>
        <v>51.10619469026548</v>
      </c>
    </row>
    <row r="14" spans="1:4" s="41" customFormat="1" ht="21.75" customHeight="1">
      <c r="A14" s="115" t="s">
        <v>1041</v>
      </c>
      <c r="B14" s="116">
        <v>42189</v>
      </c>
      <c r="C14" s="116">
        <v>21889</v>
      </c>
      <c r="D14" s="180">
        <f t="shared" si="0"/>
        <v>51.883192301310764</v>
      </c>
    </row>
    <row r="15" spans="1:4" s="41" customFormat="1" ht="21.75" customHeight="1">
      <c r="A15" s="115" t="s">
        <v>1042</v>
      </c>
      <c r="B15" s="116">
        <v>2688</v>
      </c>
      <c r="C15" s="116">
        <v>852</v>
      </c>
      <c r="D15" s="180">
        <f t="shared" si="0"/>
        <v>31.69642857142857</v>
      </c>
    </row>
    <row r="16" spans="1:4" s="41" customFormat="1" ht="21.75" customHeight="1">
      <c r="A16" s="115" t="s">
        <v>1043</v>
      </c>
      <c r="B16" s="116">
        <v>13</v>
      </c>
      <c r="C16" s="116">
        <v>0</v>
      </c>
      <c r="D16" s="180"/>
    </row>
    <row r="17" spans="1:4" s="41" customFormat="1" ht="21.75" customHeight="1">
      <c r="A17" s="115" t="s">
        <v>1044</v>
      </c>
      <c r="B17" s="116">
        <v>1857</v>
      </c>
      <c r="C17" s="116">
        <v>595</v>
      </c>
      <c r="D17" s="180">
        <f t="shared" si="0"/>
        <v>32.04092622509424</v>
      </c>
    </row>
    <row r="18" spans="1:4" s="41" customFormat="1" ht="21.75" customHeight="1">
      <c r="A18" s="115" t="s">
        <v>1045</v>
      </c>
      <c r="B18" s="116">
        <v>1275</v>
      </c>
      <c r="C18" s="116">
        <v>0</v>
      </c>
      <c r="D18" s="180"/>
    </row>
    <row r="19" spans="1:4" s="41" customFormat="1" ht="21.75" customHeight="1">
      <c r="A19" s="115" t="s">
        <v>1046</v>
      </c>
      <c r="B19" s="116"/>
      <c r="C19" s="116">
        <v>0</v>
      </c>
      <c r="D19" s="180"/>
    </row>
    <row r="20" spans="1:4" s="41" customFormat="1" ht="21.75" customHeight="1">
      <c r="A20" s="115" t="s">
        <v>1047</v>
      </c>
      <c r="B20" s="116"/>
      <c r="C20" s="116">
        <v>0</v>
      </c>
      <c r="D20" s="180"/>
    </row>
    <row r="21" spans="1:4" s="41" customFormat="1" ht="21.75" customHeight="1">
      <c r="A21" s="115" t="s">
        <v>1048</v>
      </c>
      <c r="B21" s="116">
        <v>404</v>
      </c>
      <c r="C21" s="116">
        <v>3</v>
      </c>
      <c r="D21" s="180">
        <f>C21/B21*100</f>
        <v>0.7425742574257426</v>
      </c>
    </row>
    <row r="22" spans="1:4" s="41" customFormat="1" ht="21.75" customHeight="1">
      <c r="A22" s="115" t="s">
        <v>1049</v>
      </c>
      <c r="B22" s="116">
        <v>2315</v>
      </c>
      <c r="C22" s="116">
        <v>3173</v>
      </c>
      <c r="D22" s="180">
        <f>C22/B22*100</f>
        <v>137.06263498920086</v>
      </c>
    </row>
    <row r="23" spans="1:4" s="41" customFormat="1" ht="21.75" customHeight="1">
      <c r="A23" s="115" t="s">
        <v>1050</v>
      </c>
      <c r="B23" s="116"/>
      <c r="C23" s="116">
        <v>0</v>
      </c>
      <c r="D23" s="180"/>
    </row>
    <row r="24" spans="1:4" s="41" customFormat="1" ht="21.75" customHeight="1">
      <c r="A24" s="115" t="s">
        <v>1051</v>
      </c>
      <c r="B24" s="116">
        <v>356</v>
      </c>
      <c r="C24" s="116">
        <v>413</v>
      </c>
      <c r="D24" s="180">
        <f>C24/B24*100</f>
        <v>116.01123595505618</v>
      </c>
    </row>
    <row r="25" spans="1:4" s="41" customFormat="1" ht="21.75" customHeight="1">
      <c r="A25" s="115" t="s">
        <v>1052</v>
      </c>
      <c r="B25" s="116"/>
      <c r="C25" s="116">
        <v>3348</v>
      </c>
      <c r="D25" s="180"/>
    </row>
    <row r="26" spans="1:4" s="41" customFormat="1" ht="21.75" customHeight="1">
      <c r="A26" s="115" t="s">
        <v>1053</v>
      </c>
      <c r="B26" s="116">
        <v>1345</v>
      </c>
      <c r="C26" s="116">
        <v>22200</v>
      </c>
      <c r="D26" s="180">
        <f>C26/B26*100</f>
        <v>1650.557620817844</v>
      </c>
    </row>
    <row r="27" spans="1:4" s="185" customFormat="1" ht="21.75" customHeight="1">
      <c r="A27" s="115" t="s">
        <v>1054</v>
      </c>
      <c r="B27" s="116"/>
      <c r="C27" s="116">
        <v>300</v>
      </c>
      <c r="D27" s="180"/>
    </row>
    <row r="28" spans="1:4" s="41" customFormat="1" ht="21.75" customHeight="1">
      <c r="A28" s="115" t="s">
        <v>1055</v>
      </c>
      <c r="B28" s="116">
        <v>516</v>
      </c>
      <c r="C28" s="116">
        <v>726</v>
      </c>
      <c r="D28" s="180">
        <f>C28/B28*100</f>
        <v>140.69767441860466</v>
      </c>
    </row>
    <row r="29" spans="1:4" s="41" customFormat="1" ht="21.75" customHeight="1">
      <c r="A29" s="115" t="s">
        <v>1056</v>
      </c>
      <c r="B29" s="116">
        <v>10</v>
      </c>
      <c r="C29" s="181">
        <v>0</v>
      </c>
      <c r="D29" s="180"/>
    </row>
    <row r="30" spans="1:4" s="41" customFormat="1" ht="21.75" customHeight="1">
      <c r="A30" s="182" t="s">
        <v>1057</v>
      </c>
      <c r="B30" s="109">
        <f>SUM(B5:B29)</f>
        <v>288958</v>
      </c>
      <c r="C30" s="109">
        <f>SUM(C5:C29)</f>
        <v>169800</v>
      </c>
      <c r="D30" s="180">
        <f>C30/B30*100</f>
        <v>58.76286519148112</v>
      </c>
    </row>
    <row r="31" spans="1:4" s="41" customFormat="1" ht="21.75" customHeight="1">
      <c r="A31" s="115" t="s">
        <v>1058</v>
      </c>
      <c r="B31" s="116"/>
      <c r="C31" s="116"/>
      <c r="D31" s="180"/>
    </row>
    <row r="32" spans="1:4" s="41" customFormat="1" ht="21.75" customHeight="1">
      <c r="A32" s="115" t="s">
        <v>1059</v>
      </c>
      <c r="B32" s="116"/>
      <c r="C32" s="116"/>
      <c r="D32" s="180"/>
    </row>
    <row r="33" spans="1:4" s="41" customFormat="1" ht="21.75" customHeight="1">
      <c r="A33" s="115" t="s">
        <v>1060</v>
      </c>
      <c r="B33" s="116"/>
      <c r="C33" s="116"/>
      <c r="D33" s="180"/>
    </row>
    <row r="34" spans="1:4" s="41" customFormat="1" ht="21.75" customHeight="1">
      <c r="A34" s="115" t="s">
        <v>1061</v>
      </c>
      <c r="B34" s="116"/>
      <c r="C34" s="182"/>
      <c r="D34" s="180"/>
    </row>
    <row r="35" spans="1:4" s="41" customFormat="1" ht="21.75" customHeight="1">
      <c r="A35" s="115" t="s">
        <v>1062</v>
      </c>
      <c r="B35" s="116"/>
      <c r="C35" s="182"/>
      <c r="D35" s="180"/>
    </row>
    <row r="36" spans="1:4" ht="14.25">
      <c r="A36" s="115" t="s">
        <v>1063</v>
      </c>
      <c r="B36" s="116">
        <f>SUM(B37:B39)</f>
        <v>25498</v>
      </c>
      <c r="C36" s="182">
        <f>SUM(C37:C39)</f>
        <v>23410</v>
      </c>
      <c r="D36" s="180">
        <f>C36/B36*100</f>
        <v>91.81112244097577</v>
      </c>
    </row>
    <row r="37" spans="1:4" ht="14.25">
      <c r="A37" s="115" t="s">
        <v>1064</v>
      </c>
      <c r="B37" s="116"/>
      <c r="C37" s="182"/>
      <c r="D37" s="180"/>
    </row>
    <row r="38" spans="1:4" ht="14.25">
      <c r="A38" s="183" t="s">
        <v>1065</v>
      </c>
      <c r="B38" s="116">
        <v>2780</v>
      </c>
      <c r="C38" s="182">
        <v>2780</v>
      </c>
      <c r="D38" s="180">
        <f>C38/B38*100</f>
        <v>100</v>
      </c>
    </row>
    <row r="39" spans="1:4" ht="14.25">
      <c r="A39" s="115" t="s">
        <v>1066</v>
      </c>
      <c r="B39" s="116">
        <v>22718</v>
      </c>
      <c r="C39" s="182">
        <v>20630</v>
      </c>
      <c r="D39" s="180">
        <f>C39/B39*100</f>
        <v>90.80905009243772</v>
      </c>
    </row>
    <row r="40" spans="1:4" ht="14.25">
      <c r="A40" s="117" t="s">
        <v>1067</v>
      </c>
      <c r="B40" s="118">
        <f>SUM(B30,B31,B32,B36)</f>
        <v>314456</v>
      </c>
      <c r="C40" s="118">
        <f>SUM(C30,C31,C32,C36)</f>
        <v>193210</v>
      </c>
      <c r="D40" s="184">
        <f>C40/B40*100</f>
        <v>61.44261836314142</v>
      </c>
    </row>
  </sheetData>
  <sheetProtection/>
  <mergeCells count="1">
    <mergeCell ref="A2:D2"/>
  </mergeCells>
  <printOptions horizontalCentered="1"/>
  <pageMargins left="0.31" right="0.31" top="0.94" bottom="0.35" header="0.31" footer="0.3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79"/>
  <sheetViews>
    <sheetView showZeros="0" zoomScalePageLayoutView="0" workbookViewId="0" topLeftCell="A1">
      <selection activeCell="A2" sqref="A2:D1279"/>
    </sheetView>
  </sheetViews>
  <sheetFormatPr defaultColWidth="9.00390625" defaultRowHeight="14.25"/>
  <cols>
    <col min="1" max="1" width="36.75390625" style="43" customWidth="1"/>
    <col min="2" max="3" width="15.25390625" style="44" customWidth="1"/>
    <col min="4" max="4" width="12.875" style="136" customWidth="1"/>
  </cols>
  <sheetData>
    <row r="1" ht="14.25">
      <c r="A1" s="64"/>
    </row>
    <row r="2" spans="1:4" ht="20.25">
      <c r="A2" s="220" t="s">
        <v>1068</v>
      </c>
      <c r="B2" s="220"/>
      <c r="C2" s="220"/>
      <c r="D2" s="220"/>
    </row>
    <row r="3" ht="14.25">
      <c r="D3" s="137" t="s">
        <v>1</v>
      </c>
    </row>
    <row r="4" spans="1:4" ht="28.5">
      <c r="A4" s="138" t="s">
        <v>33</v>
      </c>
      <c r="B4" s="139" t="s">
        <v>1069</v>
      </c>
      <c r="C4" s="138" t="s">
        <v>1026</v>
      </c>
      <c r="D4" s="139" t="s">
        <v>1070</v>
      </c>
    </row>
    <row r="5" spans="1:4" ht="13.5" customHeight="1">
      <c r="A5" s="140" t="s">
        <v>34</v>
      </c>
      <c r="B5" s="141">
        <f>B6+B18+B27+B38+B49+B60+B71+B83+B92+B105+B115+B124+B135+B148+B155+B163+B169+B176+B183+B190+B197+B204+B212+B218+B224+B231+B246</f>
        <v>35625</v>
      </c>
      <c r="C5" s="141">
        <f>C6+C18+C27+C38+C49+C60+C71+C83+C92+C105+C115+C124+C135+C148+C155+C163+C169+C176+C183+C190+C197+C204+C212+C218+C224+C231+C246</f>
        <v>22862</v>
      </c>
      <c r="D5" s="52">
        <f aca="true" t="shared" si="0" ref="D5:D68">ROUND(IF(B5=0,0,C5/B5*100),2)</f>
        <v>64.17</v>
      </c>
    </row>
    <row r="6" spans="1:4" ht="13.5" customHeight="1">
      <c r="A6" s="142" t="s">
        <v>35</v>
      </c>
      <c r="B6" s="52">
        <f>SUM(B7:B17)</f>
        <v>895</v>
      </c>
      <c r="C6" s="52">
        <f>SUM(C7:C17)</f>
        <v>545</v>
      </c>
      <c r="D6" s="52">
        <f t="shared" si="0"/>
        <v>60.89</v>
      </c>
    </row>
    <row r="7" spans="1:4" ht="13.5" customHeight="1">
      <c r="A7" s="143" t="s">
        <v>36</v>
      </c>
      <c r="B7" s="51">
        <v>895</v>
      </c>
      <c r="C7" s="51">
        <v>545</v>
      </c>
      <c r="D7" s="52">
        <f t="shared" si="0"/>
        <v>60.89</v>
      </c>
    </row>
    <row r="8" spans="1:4" ht="13.5" customHeight="1">
      <c r="A8" s="143" t="s">
        <v>37</v>
      </c>
      <c r="B8" s="51">
        <v>0</v>
      </c>
      <c r="C8" s="51"/>
      <c r="D8" s="52">
        <f t="shared" si="0"/>
        <v>0</v>
      </c>
    </row>
    <row r="9" spans="1:4" ht="13.5" customHeight="1">
      <c r="A9" s="144" t="s">
        <v>38</v>
      </c>
      <c r="B9" s="51">
        <v>0</v>
      </c>
      <c r="C9" s="51"/>
      <c r="D9" s="52">
        <f t="shared" si="0"/>
        <v>0</v>
      </c>
    </row>
    <row r="10" spans="1:4" ht="13.5" customHeight="1">
      <c r="A10" s="144" t="s">
        <v>39</v>
      </c>
      <c r="B10" s="51">
        <v>0</v>
      </c>
      <c r="C10" s="51"/>
      <c r="D10" s="52">
        <f t="shared" si="0"/>
        <v>0</v>
      </c>
    </row>
    <row r="11" spans="1:4" ht="13.5" customHeight="1">
      <c r="A11" s="144" t="s">
        <v>40</v>
      </c>
      <c r="B11" s="51">
        <v>0</v>
      </c>
      <c r="C11" s="51"/>
      <c r="D11" s="52">
        <f t="shared" si="0"/>
        <v>0</v>
      </c>
    </row>
    <row r="12" spans="1:4" ht="13.5" customHeight="1">
      <c r="A12" s="51" t="s">
        <v>41</v>
      </c>
      <c r="B12" s="51">
        <v>0</v>
      </c>
      <c r="C12" s="51"/>
      <c r="D12" s="52">
        <f t="shared" si="0"/>
        <v>0</v>
      </c>
    </row>
    <row r="13" spans="1:4" ht="13.5" customHeight="1">
      <c r="A13" s="51" t="s">
        <v>42</v>
      </c>
      <c r="B13" s="51">
        <v>0</v>
      </c>
      <c r="C13" s="51"/>
      <c r="D13" s="52">
        <f t="shared" si="0"/>
        <v>0</v>
      </c>
    </row>
    <row r="14" spans="1:4" ht="13.5" customHeight="1">
      <c r="A14" s="51" t="s">
        <v>43</v>
      </c>
      <c r="B14" s="51">
        <v>0</v>
      </c>
      <c r="C14" s="51"/>
      <c r="D14" s="52">
        <f t="shared" si="0"/>
        <v>0</v>
      </c>
    </row>
    <row r="15" spans="1:4" ht="13.5" customHeight="1">
      <c r="A15" s="51" t="s">
        <v>44</v>
      </c>
      <c r="B15" s="51">
        <v>0</v>
      </c>
      <c r="C15" s="51"/>
      <c r="D15" s="52">
        <f t="shared" si="0"/>
        <v>0</v>
      </c>
    </row>
    <row r="16" spans="1:4" ht="13.5" customHeight="1">
      <c r="A16" s="51" t="s">
        <v>45</v>
      </c>
      <c r="B16" s="51">
        <v>0</v>
      </c>
      <c r="C16" s="51"/>
      <c r="D16" s="52">
        <f t="shared" si="0"/>
        <v>0</v>
      </c>
    </row>
    <row r="17" spans="1:4" ht="13.5" customHeight="1">
      <c r="A17" s="51" t="s">
        <v>46</v>
      </c>
      <c r="B17" s="51">
        <v>0</v>
      </c>
      <c r="C17" s="51"/>
      <c r="D17" s="52">
        <f t="shared" si="0"/>
        <v>0</v>
      </c>
    </row>
    <row r="18" spans="1:4" ht="13.5" customHeight="1">
      <c r="A18" s="142" t="s">
        <v>47</v>
      </c>
      <c r="B18" s="52">
        <f>SUM(B19:B26)</f>
        <v>636</v>
      </c>
      <c r="C18" s="52">
        <f>SUM(C19:C26)</f>
        <v>427</v>
      </c>
      <c r="D18" s="52">
        <f t="shared" si="0"/>
        <v>67.14</v>
      </c>
    </row>
    <row r="19" spans="1:4" ht="13.5" customHeight="1">
      <c r="A19" s="143" t="s">
        <v>36</v>
      </c>
      <c r="B19" s="51">
        <v>636</v>
      </c>
      <c r="C19" s="51">
        <v>427</v>
      </c>
      <c r="D19" s="52">
        <f t="shared" si="0"/>
        <v>67.14</v>
      </c>
    </row>
    <row r="20" spans="1:4" ht="13.5" customHeight="1">
      <c r="A20" s="143" t="s">
        <v>37</v>
      </c>
      <c r="B20" s="51">
        <v>0</v>
      </c>
      <c r="C20" s="51"/>
      <c r="D20" s="52">
        <f t="shared" si="0"/>
        <v>0</v>
      </c>
    </row>
    <row r="21" spans="1:4" ht="13.5" customHeight="1">
      <c r="A21" s="144" t="s">
        <v>38</v>
      </c>
      <c r="B21" s="51">
        <v>0</v>
      </c>
      <c r="C21" s="51"/>
      <c r="D21" s="52">
        <f t="shared" si="0"/>
        <v>0</v>
      </c>
    </row>
    <row r="22" spans="1:4" ht="13.5" customHeight="1">
      <c r="A22" s="144" t="s">
        <v>48</v>
      </c>
      <c r="B22" s="51">
        <v>0</v>
      </c>
      <c r="C22" s="51"/>
      <c r="D22" s="52">
        <f t="shared" si="0"/>
        <v>0</v>
      </c>
    </row>
    <row r="23" spans="1:4" ht="13.5" customHeight="1">
      <c r="A23" s="144" t="s">
        <v>49</v>
      </c>
      <c r="B23" s="51">
        <v>0</v>
      </c>
      <c r="C23" s="51"/>
      <c r="D23" s="52">
        <f t="shared" si="0"/>
        <v>0</v>
      </c>
    </row>
    <row r="24" spans="1:4" ht="13.5" customHeight="1">
      <c r="A24" s="144" t="s">
        <v>50</v>
      </c>
      <c r="B24" s="51">
        <v>0</v>
      </c>
      <c r="C24" s="51"/>
      <c r="D24" s="52">
        <f t="shared" si="0"/>
        <v>0</v>
      </c>
    </row>
    <row r="25" spans="1:4" ht="13.5" customHeight="1">
      <c r="A25" s="144" t="s">
        <v>45</v>
      </c>
      <c r="B25" s="51">
        <v>0</v>
      </c>
      <c r="C25" s="51"/>
      <c r="D25" s="52">
        <f t="shared" si="0"/>
        <v>0</v>
      </c>
    </row>
    <row r="26" spans="1:4" ht="13.5" customHeight="1">
      <c r="A26" s="144" t="s">
        <v>51</v>
      </c>
      <c r="B26" s="51">
        <v>0</v>
      </c>
      <c r="C26" s="51"/>
      <c r="D26" s="52">
        <f t="shared" si="0"/>
        <v>0</v>
      </c>
    </row>
    <row r="27" spans="1:4" ht="13.5" customHeight="1">
      <c r="A27" s="142" t="s">
        <v>52</v>
      </c>
      <c r="B27" s="52">
        <f>SUM(B28:B37)</f>
        <v>16568</v>
      </c>
      <c r="C27" s="52">
        <f>SUM(C28:C37)</f>
        <v>7945</v>
      </c>
      <c r="D27" s="52">
        <f t="shared" si="0"/>
        <v>47.95</v>
      </c>
    </row>
    <row r="28" spans="1:4" ht="13.5" customHeight="1">
      <c r="A28" s="143" t="s">
        <v>36</v>
      </c>
      <c r="B28" s="51">
        <v>9878</v>
      </c>
      <c r="C28" s="145">
        <v>4596</v>
      </c>
      <c r="D28" s="52">
        <f t="shared" si="0"/>
        <v>46.53</v>
      </c>
    </row>
    <row r="29" spans="1:4" ht="13.5" customHeight="1">
      <c r="A29" s="143" t="s">
        <v>37</v>
      </c>
      <c r="B29" s="51">
        <v>0</v>
      </c>
      <c r="C29" s="145"/>
      <c r="D29" s="52">
        <f t="shared" si="0"/>
        <v>0</v>
      </c>
    </row>
    <row r="30" spans="1:4" ht="13.5" customHeight="1">
      <c r="A30" s="144" t="s">
        <v>38</v>
      </c>
      <c r="B30" s="51">
        <v>2782</v>
      </c>
      <c r="C30" s="145">
        <v>2553</v>
      </c>
      <c r="D30" s="52">
        <f t="shared" si="0"/>
        <v>91.77</v>
      </c>
    </row>
    <row r="31" spans="1:4" ht="13.5" customHeight="1">
      <c r="A31" s="144" t="s">
        <v>53</v>
      </c>
      <c r="B31" s="51">
        <v>0</v>
      </c>
      <c r="C31" s="145"/>
      <c r="D31" s="52">
        <f t="shared" si="0"/>
        <v>0</v>
      </c>
    </row>
    <row r="32" spans="1:4" ht="13.5" customHeight="1">
      <c r="A32" s="144" t="s">
        <v>54</v>
      </c>
      <c r="B32" s="51">
        <v>11</v>
      </c>
      <c r="C32" s="145">
        <v>13</v>
      </c>
      <c r="D32" s="52">
        <f t="shared" si="0"/>
        <v>118.18</v>
      </c>
    </row>
    <row r="33" spans="1:4" ht="13.5" customHeight="1">
      <c r="A33" s="146" t="s">
        <v>55</v>
      </c>
      <c r="B33" s="51">
        <v>0</v>
      </c>
      <c r="C33" s="145"/>
      <c r="D33" s="52">
        <f t="shared" si="0"/>
        <v>0</v>
      </c>
    </row>
    <row r="34" spans="1:4" ht="13.5" customHeight="1">
      <c r="A34" s="143" t="s">
        <v>56</v>
      </c>
      <c r="B34" s="51">
        <v>0</v>
      </c>
      <c r="C34" s="145"/>
      <c r="D34" s="52">
        <f t="shared" si="0"/>
        <v>0</v>
      </c>
    </row>
    <row r="35" spans="1:4" ht="13.5" customHeight="1">
      <c r="A35" s="144" t="s">
        <v>57</v>
      </c>
      <c r="B35" s="51">
        <v>0</v>
      </c>
      <c r="C35" s="145"/>
      <c r="D35" s="52">
        <f t="shared" si="0"/>
        <v>0</v>
      </c>
    </row>
    <row r="36" spans="1:4" ht="13.5" customHeight="1">
      <c r="A36" s="144" t="s">
        <v>45</v>
      </c>
      <c r="B36" s="51">
        <v>23</v>
      </c>
      <c r="C36" s="145"/>
      <c r="D36" s="52">
        <f t="shared" si="0"/>
        <v>0</v>
      </c>
    </row>
    <row r="37" spans="1:4" ht="13.5" customHeight="1">
      <c r="A37" s="144" t="s">
        <v>58</v>
      </c>
      <c r="B37" s="51">
        <v>3874</v>
      </c>
      <c r="C37" s="145">
        <v>783</v>
      </c>
      <c r="D37" s="52">
        <f t="shared" si="0"/>
        <v>20.21</v>
      </c>
    </row>
    <row r="38" spans="1:4" ht="13.5" customHeight="1">
      <c r="A38" s="142" t="s">
        <v>59</v>
      </c>
      <c r="B38" s="52">
        <f>SUM(B39:B48)</f>
        <v>595</v>
      </c>
      <c r="C38" s="52">
        <f>SUM(C39:C48)</f>
        <v>429</v>
      </c>
      <c r="D38" s="52">
        <f t="shared" si="0"/>
        <v>72.1</v>
      </c>
    </row>
    <row r="39" spans="1:4" ht="13.5" customHeight="1">
      <c r="A39" s="143" t="s">
        <v>36</v>
      </c>
      <c r="B39" s="51">
        <v>447</v>
      </c>
      <c r="C39" s="51">
        <v>282</v>
      </c>
      <c r="D39" s="52">
        <f t="shared" si="0"/>
        <v>63.09</v>
      </c>
    </row>
    <row r="40" spans="1:4" ht="13.5" customHeight="1">
      <c r="A40" s="143" t="s">
        <v>37</v>
      </c>
      <c r="B40" s="51">
        <v>0</v>
      </c>
      <c r="C40" s="51"/>
      <c r="D40" s="52">
        <f t="shared" si="0"/>
        <v>0</v>
      </c>
    </row>
    <row r="41" spans="1:4" ht="13.5" customHeight="1">
      <c r="A41" s="144" t="s">
        <v>38</v>
      </c>
      <c r="B41" s="51">
        <v>0</v>
      </c>
      <c r="C41" s="51"/>
      <c r="D41" s="52">
        <f t="shared" si="0"/>
        <v>0</v>
      </c>
    </row>
    <row r="42" spans="1:4" ht="13.5" customHeight="1">
      <c r="A42" s="144" t="s">
        <v>60</v>
      </c>
      <c r="B42" s="51">
        <v>0</v>
      </c>
      <c r="C42" s="51"/>
      <c r="D42" s="52">
        <f t="shared" si="0"/>
        <v>0</v>
      </c>
    </row>
    <row r="43" spans="1:4" ht="13.5" customHeight="1">
      <c r="A43" s="144" t="s">
        <v>61</v>
      </c>
      <c r="B43" s="51">
        <v>0</v>
      </c>
      <c r="C43" s="51"/>
      <c r="D43" s="52">
        <f t="shared" si="0"/>
        <v>0</v>
      </c>
    </row>
    <row r="44" spans="1:4" ht="13.5" customHeight="1">
      <c r="A44" s="143" t="s">
        <v>62</v>
      </c>
      <c r="B44" s="51">
        <v>0</v>
      </c>
      <c r="C44" s="51"/>
      <c r="D44" s="52">
        <f t="shared" si="0"/>
        <v>0</v>
      </c>
    </row>
    <row r="45" spans="1:4" ht="13.5" customHeight="1">
      <c r="A45" s="143" t="s">
        <v>63</v>
      </c>
      <c r="B45" s="51">
        <v>0</v>
      </c>
      <c r="C45" s="51"/>
      <c r="D45" s="52">
        <f t="shared" si="0"/>
        <v>0</v>
      </c>
    </row>
    <row r="46" spans="1:4" ht="13.5" customHeight="1">
      <c r="A46" s="143" t="s">
        <v>64</v>
      </c>
      <c r="B46" s="51">
        <v>3</v>
      </c>
      <c r="C46" s="51"/>
      <c r="D46" s="52">
        <f t="shared" si="0"/>
        <v>0</v>
      </c>
    </row>
    <row r="47" spans="1:4" ht="13.5" customHeight="1">
      <c r="A47" s="143" t="s">
        <v>45</v>
      </c>
      <c r="B47" s="51">
        <v>0</v>
      </c>
      <c r="C47" s="51"/>
      <c r="D47" s="52">
        <f t="shared" si="0"/>
        <v>0</v>
      </c>
    </row>
    <row r="48" spans="1:4" ht="13.5" customHeight="1">
      <c r="A48" s="144" t="s">
        <v>65</v>
      </c>
      <c r="B48" s="51">
        <v>145</v>
      </c>
      <c r="C48" s="51">
        <v>147</v>
      </c>
      <c r="D48" s="52">
        <f t="shared" si="0"/>
        <v>101.38</v>
      </c>
    </row>
    <row r="49" spans="1:4" ht="13.5" customHeight="1">
      <c r="A49" s="147" t="s">
        <v>66</v>
      </c>
      <c r="B49" s="52">
        <f>SUM(B50:B59)</f>
        <v>559</v>
      </c>
      <c r="C49" s="52">
        <f>SUM(C50:C59)</f>
        <v>344</v>
      </c>
      <c r="D49" s="52">
        <f t="shared" si="0"/>
        <v>61.54</v>
      </c>
    </row>
    <row r="50" spans="1:4" ht="13.5" customHeight="1">
      <c r="A50" s="144" t="s">
        <v>36</v>
      </c>
      <c r="B50" s="51">
        <v>335</v>
      </c>
      <c r="C50" s="51">
        <v>94</v>
      </c>
      <c r="D50" s="52">
        <f t="shared" si="0"/>
        <v>28.06</v>
      </c>
    </row>
    <row r="51" spans="1:4" ht="13.5" customHeight="1">
      <c r="A51" s="51" t="s">
        <v>37</v>
      </c>
      <c r="B51" s="51">
        <v>0</v>
      </c>
      <c r="C51" s="51"/>
      <c r="D51" s="52">
        <f t="shared" si="0"/>
        <v>0</v>
      </c>
    </row>
    <row r="52" spans="1:4" ht="13.5" customHeight="1">
      <c r="A52" s="143" t="s">
        <v>38</v>
      </c>
      <c r="B52" s="51">
        <v>0</v>
      </c>
      <c r="C52" s="51"/>
      <c r="D52" s="52">
        <f t="shared" si="0"/>
        <v>0</v>
      </c>
    </row>
    <row r="53" spans="1:4" ht="13.5" customHeight="1">
      <c r="A53" s="143" t="s">
        <v>67</v>
      </c>
      <c r="B53" s="51">
        <v>0</v>
      </c>
      <c r="C53" s="51"/>
      <c r="D53" s="52">
        <f t="shared" si="0"/>
        <v>0</v>
      </c>
    </row>
    <row r="54" spans="1:4" ht="13.5" customHeight="1">
      <c r="A54" s="143" t="s">
        <v>68</v>
      </c>
      <c r="B54" s="51">
        <v>20</v>
      </c>
      <c r="C54" s="51">
        <v>2</v>
      </c>
      <c r="D54" s="52">
        <f t="shared" si="0"/>
        <v>10</v>
      </c>
    </row>
    <row r="55" spans="1:4" ht="13.5" customHeight="1">
      <c r="A55" s="144" t="s">
        <v>69</v>
      </c>
      <c r="B55" s="51">
        <v>0</v>
      </c>
      <c r="C55" s="51"/>
      <c r="D55" s="52">
        <f t="shared" si="0"/>
        <v>0</v>
      </c>
    </row>
    <row r="56" spans="1:4" ht="13.5" customHeight="1">
      <c r="A56" s="144" t="s">
        <v>70</v>
      </c>
      <c r="B56" s="51">
        <v>0</v>
      </c>
      <c r="C56" s="51"/>
      <c r="D56" s="52">
        <f t="shared" si="0"/>
        <v>0</v>
      </c>
    </row>
    <row r="57" spans="1:4" ht="13.5" customHeight="1">
      <c r="A57" s="144" t="s">
        <v>71</v>
      </c>
      <c r="B57" s="51">
        <v>0</v>
      </c>
      <c r="C57" s="51"/>
      <c r="D57" s="52">
        <f t="shared" si="0"/>
        <v>0</v>
      </c>
    </row>
    <row r="58" spans="1:4" ht="13.5" customHeight="1">
      <c r="A58" s="143" t="s">
        <v>45</v>
      </c>
      <c r="B58" s="51">
        <v>0</v>
      </c>
      <c r="C58" s="51"/>
      <c r="D58" s="52">
        <f t="shared" si="0"/>
        <v>0</v>
      </c>
    </row>
    <row r="59" spans="1:4" ht="13.5" customHeight="1">
      <c r="A59" s="144" t="s">
        <v>72</v>
      </c>
      <c r="B59" s="51">
        <v>204</v>
      </c>
      <c r="C59" s="51">
        <v>248</v>
      </c>
      <c r="D59" s="52">
        <f t="shared" si="0"/>
        <v>121.57</v>
      </c>
    </row>
    <row r="60" spans="1:4" ht="13.5" customHeight="1">
      <c r="A60" s="148" t="s">
        <v>73</v>
      </c>
      <c r="B60" s="52">
        <f>SUM(B61:B70)</f>
        <v>902</v>
      </c>
      <c r="C60" s="52">
        <f>SUM(C61:C70)</f>
        <v>611</v>
      </c>
      <c r="D60" s="52">
        <f t="shared" si="0"/>
        <v>67.74</v>
      </c>
    </row>
    <row r="61" spans="1:4" ht="13.5" customHeight="1">
      <c r="A61" s="144" t="s">
        <v>36</v>
      </c>
      <c r="B61" s="51">
        <v>525</v>
      </c>
      <c r="C61" s="51">
        <v>332</v>
      </c>
      <c r="D61" s="52">
        <f t="shared" si="0"/>
        <v>63.24</v>
      </c>
    </row>
    <row r="62" spans="1:4" ht="13.5" customHeight="1">
      <c r="A62" s="51" t="s">
        <v>37</v>
      </c>
      <c r="B62" s="51">
        <v>0</v>
      </c>
      <c r="C62" s="51"/>
      <c r="D62" s="52">
        <f t="shared" si="0"/>
        <v>0</v>
      </c>
    </row>
    <row r="63" spans="1:4" ht="13.5" customHeight="1">
      <c r="A63" s="51" t="s">
        <v>38</v>
      </c>
      <c r="B63" s="51">
        <v>0</v>
      </c>
      <c r="C63" s="51"/>
      <c r="D63" s="52">
        <f t="shared" si="0"/>
        <v>0</v>
      </c>
    </row>
    <row r="64" spans="1:4" ht="13.5" customHeight="1">
      <c r="A64" s="51" t="s">
        <v>74</v>
      </c>
      <c r="B64" s="51">
        <v>0</v>
      </c>
      <c r="C64" s="51"/>
      <c r="D64" s="52">
        <f t="shared" si="0"/>
        <v>0</v>
      </c>
    </row>
    <row r="65" spans="1:4" ht="13.5" customHeight="1">
      <c r="A65" s="51" t="s">
        <v>75</v>
      </c>
      <c r="B65" s="51">
        <v>50</v>
      </c>
      <c r="C65" s="51"/>
      <c r="D65" s="52">
        <f t="shared" si="0"/>
        <v>0</v>
      </c>
    </row>
    <row r="66" spans="1:4" ht="13.5" customHeight="1">
      <c r="A66" s="51" t="s">
        <v>76</v>
      </c>
      <c r="B66" s="51">
        <v>0</v>
      </c>
      <c r="C66" s="51"/>
      <c r="D66" s="52">
        <f t="shared" si="0"/>
        <v>0</v>
      </c>
    </row>
    <row r="67" spans="1:4" ht="13.5" customHeight="1">
      <c r="A67" s="143" t="s">
        <v>77</v>
      </c>
      <c r="B67" s="51">
        <v>0</v>
      </c>
      <c r="C67" s="51"/>
      <c r="D67" s="52">
        <f t="shared" si="0"/>
        <v>0</v>
      </c>
    </row>
    <row r="68" spans="1:4" ht="13.5" customHeight="1">
      <c r="A68" s="144" t="s">
        <v>78</v>
      </c>
      <c r="B68" s="51">
        <v>0</v>
      </c>
      <c r="C68" s="51"/>
      <c r="D68" s="52">
        <f t="shared" si="0"/>
        <v>0</v>
      </c>
    </row>
    <row r="69" spans="1:4" ht="13.5" customHeight="1">
      <c r="A69" s="144" t="s">
        <v>45</v>
      </c>
      <c r="B69" s="51">
        <v>0</v>
      </c>
      <c r="C69" s="51"/>
      <c r="D69" s="52">
        <f aca="true" t="shared" si="1" ref="D69:D132">ROUND(IF(B69=0,0,C69/B69*100),2)</f>
        <v>0</v>
      </c>
    </row>
    <row r="70" spans="1:4" ht="13.5" customHeight="1">
      <c r="A70" s="144" t="s">
        <v>79</v>
      </c>
      <c r="B70" s="51">
        <v>327</v>
      </c>
      <c r="C70" s="51">
        <v>279</v>
      </c>
      <c r="D70" s="52">
        <f t="shared" si="1"/>
        <v>85.32</v>
      </c>
    </row>
    <row r="71" spans="1:4" ht="13.5" customHeight="1">
      <c r="A71" s="142" t="s">
        <v>80</v>
      </c>
      <c r="B71" s="52">
        <f>SUM(B72:B82)</f>
        <v>447</v>
      </c>
      <c r="C71" s="52">
        <f>SUM(C72:C82)</f>
        <v>1000</v>
      </c>
      <c r="D71" s="52">
        <f t="shared" si="1"/>
        <v>223.71</v>
      </c>
    </row>
    <row r="72" spans="1:4" ht="13.5" customHeight="1">
      <c r="A72" s="143" t="s">
        <v>36</v>
      </c>
      <c r="B72" s="51">
        <v>0</v>
      </c>
      <c r="C72" s="51"/>
      <c r="D72" s="52">
        <f t="shared" si="1"/>
        <v>0</v>
      </c>
    </row>
    <row r="73" spans="1:4" ht="13.5" customHeight="1">
      <c r="A73" s="143" t="s">
        <v>37</v>
      </c>
      <c r="B73" s="51">
        <v>0</v>
      </c>
      <c r="C73" s="51"/>
      <c r="D73" s="52">
        <f t="shared" si="1"/>
        <v>0</v>
      </c>
    </row>
    <row r="74" spans="1:4" ht="13.5" customHeight="1">
      <c r="A74" s="144" t="s">
        <v>38</v>
      </c>
      <c r="B74" s="51">
        <v>0</v>
      </c>
      <c r="C74" s="51"/>
      <c r="D74" s="52">
        <f t="shared" si="1"/>
        <v>0</v>
      </c>
    </row>
    <row r="75" spans="1:4" ht="13.5" customHeight="1">
      <c r="A75" s="144" t="s">
        <v>81</v>
      </c>
      <c r="B75" s="51">
        <v>0</v>
      </c>
      <c r="C75" s="51"/>
      <c r="D75" s="52">
        <f t="shared" si="1"/>
        <v>0</v>
      </c>
    </row>
    <row r="76" spans="1:4" ht="13.5" customHeight="1">
      <c r="A76" s="149" t="s">
        <v>82</v>
      </c>
      <c r="B76" s="51">
        <v>0</v>
      </c>
      <c r="C76" s="51"/>
      <c r="D76" s="52">
        <f t="shared" si="1"/>
        <v>0</v>
      </c>
    </row>
    <row r="77" spans="1:4" ht="13.5" customHeight="1">
      <c r="A77" s="51" t="s">
        <v>83</v>
      </c>
      <c r="B77" s="51">
        <v>0</v>
      </c>
      <c r="C77" s="51">
        <v>300</v>
      </c>
      <c r="D77" s="52">
        <f t="shared" si="1"/>
        <v>0</v>
      </c>
    </row>
    <row r="78" spans="1:4" ht="13.5" customHeight="1">
      <c r="A78" s="143" t="s">
        <v>84</v>
      </c>
      <c r="B78" s="51">
        <v>0</v>
      </c>
      <c r="C78" s="51"/>
      <c r="D78" s="52">
        <f t="shared" si="1"/>
        <v>0</v>
      </c>
    </row>
    <row r="79" spans="1:4" ht="13.5" customHeight="1">
      <c r="A79" s="143" t="s">
        <v>85</v>
      </c>
      <c r="B79" s="51">
        <v>0</v>
      </c>
      <c r="C79" s="51"/>
      <c r="D79" s="52">
        <f t="shared" si="1"/>
        <v>0</v>
      </c>
    </row>
    <row r="80" spans="1:4" ht="13.5" customHeight="1">
      <c r="A80" s="143" t="s">
        <v>77</v>
      </c>
      <c r="B80" s="51">
        <v>0</v>
      </c>
      <c r="C80" s="51"/>
      <c r="D80" s="52">
        <f t="shared" si="1"/>
        <v>0</v>
      </c>
    </row>
    <row r="81" spans="1:4" ht="13.5" customHeight="1">
      <c r="A81" s="144" t="s">
        <v>45</v>
      </c>
      <c r="B81" s="51">
        <v>0</v>
      </c>
      <c r="C81" s="51"/>
      <c r="D81" s="52">
        <f t="shared" si="1"/>
        <v>0</v>
      </c>
    </row>
    <row r="82" spans="1:4" ht="13.5" customHeight="1">
      <c r="A82" s="144" t="s">
        <v>86</v>
      </c>
      <c r="B82" s="51">
        <v>447</v>
      </c>
      <c r="C82" s="51">
        <v>700</v>
      </c>
      <c r="D82" s="52">
        <f t="shared" si="1"/>
        <v>156.6</v>
      </c>
    </row>
    <row r="83" spans="1:4" ht="13.5" customHeight="1">
      <c r="A83" s="147" t="s">
        <v>87</v>
      </c>
      <c r="B83" s="52">
        <f>SUM(B84:B91)</f>
        <v>189</v>
      </c>
      <c r="C83" s="52">
        <f>SUM(C84:C91)</f>
        <v>134</v>
      </c>
      <c r="D83" s="52">
        <f t="shared" si="1"/>
        <v>70.9</v>
      </c>
    </row>
    <row r="84" spans="1:4" ht="13.5" customHeight="1">
      <c r="A84" s="143" t="s">
        <v>36</v>
      </c>
      <c r="B84" s="51">
        <v>159</v>
      </c>
      <c r="C84" s="51">
        <v>89</v>
      </c>
      <c r="D84" s="52">
        <f t="shared" si="1"/>
        <v>55.97</v>
      </c>
    </row>
    <row r="85" spans="1:4" ht="13.5" customHeight="1">
      <c r="A85" s="143" t="s">
        <v>37</v>
      </c>
      <c r="B85" s="51">
        <v>0</v>
      </c>
      <c r="C85" s="51"/>
      <c r="D85" s="52">
        <f t="shared" si="1"/>
        <v>0</v>
      </c>
    </row>
    <row r="86" spans="1:4" ht="13.5" customHeight="1">
      <c r="A86" s="143" t="s">
        <v>38</v>
      </c>
      <c r="B86" s="51">
        <v>0</v>
      </c>
      <c r="C86" s="51"/>
      <c r="D86" s="52">
        <f t="shared" si="1"/>
        <v>0</v>
      </c>
    </row>
    <row r="87" spans="1:4" ht="13.5" customHeight="1">
      <c r="A87" s="150" t="s">
        <v>88</v>
      </c>
      <c r="B87" s="51">
        <v>0</v>
      </c>
      <c r="C87" s="51"/>
      <c r="D87" s="52">
        <f t="shared" si="1"/>
        <v>0</v>
      </c>
    </row>
    <row r="88" spans="1:4" ht="13.5" customHeight="1">
      <c r="A88" s="144" t="s">
        <v>89</v>
      </c>
      <c r="B88" s="51">
        <v>0</v>
      </c>
      <c r="C88" s="51"/>
      <c r="D88" s="52">
        <f t="shared" si="1"/>
        <v>0</v>
      </c>
    </row>
    <row r="89" spans="1:4" ht="13.5" customHeight="1">
      <c r="A89" s="144" t="s">
        <v>77</v>
      </c>
      <c r="B89" s="51">
        <v>0</v>
      </c>
      <c r="C89" s="51"/>
      <c r="D89" s="52">
        <f t="shared" si="1"/>
        <v>0</v>
      </c>
    </row>
    <row r="90" spans="1:4" ht="13.5" customHeight="1">
      <c r="A90" s="144" t="s">
        <v>45</v>
      </c>
      <c r="B90" s="51">
        <v>0</v>
      </c>
      <c r="C90" s="51"/>
      <c r="D90" s="52">
        <f t="shared" si="1"/>
        <v>0</v>
      </c>
    </row>
    <row r="91" spans="1:4" ht="13.5" customHeight="1">
      <c r="A91" s="51" t="s">
        <v>90</v>
      </c>
      <c r="B91" s="51">
        <v>30</v>
      </c>
      <c r="C91" s="51">
        <v>45</v>
      </c>
      <c r="D91" s="52">
        <f t="shared" si="1"/>
        <v>150</v>
      </c>
    </row>
    <row r="92" spans="1:4" ht="13.5" customHeight="1">
      <c r="A92" s="142" t="s">
        <v>91</v>
      </c>
      <c r="B92" s="52">
        <f>SUM(B93:B104)</f>
        <v>0</v>
      </c>
      <c r="C92" s="52">
        <f>SUM(C93:C104)</f>
        <v>0</v>
      </c>
      <c r="D92" s="52">
        <f t="shared" si="1"/>
        <v>0</v>
      </c>
    </row>
    <row r="93" spans="1:4" ht="13.5" customHeight="1">
      <c r="A93" s="143" t="s">
        <v>36</v>
      </c>
      <c r="B93" s="51"/>
      <c r="C93" s="51"/>
      <c r="D93" s="52">
        <f t="shared" si="1"/>
        <v>0</v>
      </c>
    </row>
    <row r="94" spans="1:4" ht="13.5" customHeight="1">
      <c r="A94" s="144" t="s">
        <v>37</v>
      </c>
      <c r="B94" s="51"/>
      <c r="C94" s="51"/>
      <c r="D94" s="52">
        <f t="shared" si="1"/>
        <v>0</v>
      </c>
    </row>
    <row r="95" spans="1:4" ht="13.5" customHeight="1">
      <c r="A95" s="144" t="s">
        <v>38</v>
      </c>
      <c r="B95" s="51"/>
      <c r="C95" s="51"/>
      <c r="D95" s="52">
        <f t="shared" si="1"/>
        <v>0</v>
      </c>
    </row>
    <row r="96" spans="1:4" ht="13.5" customHeight="1">
      <c r="A96" s="143" t="s">
        <v>92</v>
      </c>
      <c r="B96" s="51"/>
      <c r="C96" s="51"/>
      <c r="D96" s="52">
        <f t="shared" si="1"/>
        <v>0</v>
      </c>
    </row>
    <row r="97" spans="1:4" ht="13.5" customHeight="1">
      <c r="A97" s="143" t="s">
        <v>93</v>
      </c>
      <c r="B97" s="51"/>
      <c r="C97" s="51"/>
      <c r="D97" s="52">
        <f t="shared" si="1"/>
        <v>0</v>
      </c>
    </row>
    <row r="98" spans="1:4" ht="13.5" customHeight="1">
      <c r="A98" s="143" t="s">
        <v>77</v>
      </c>
      <c r="B98" s="51"/>
      <c r="C98" s="51"/>
      <c r="D98" s="52">
        <f t="shared" si="1"/>
        <v>0</v>
      </c>
    </row>
    <row r="99" spans="1:4" ht="13.5" customHeight="1">
      <c r="A99" s="143" t="s">
        <v>94</v>
      </c>
      <c r="B99" s="51"/>
      <c r="C99" s="51"/>
      <c r="D99" s="52">
        <f t="shared" si="1"/>
        <v>0</v>
      </c>
    </row>
    <row r="100" spans="1:4" ht="13.5" customHeight="1">
      <c r="A100" s="143" t="s">
        <v>95</v>
      </c>
      <c r="B100" s="51"/>
      <c r="C100" s="51"/>
      <c r="D100" s="52">
        <f t="shared" si="1"/>
        <v>0</v>
      </c>
    </row>
    <row r="101" spans="1:4" ht="13.5" customHeight="1">
      <c r="A101" s="143" t="s">
        <v>96</v>
      </c>
      <c r="B101" s="51"/>
      <c r="C101" s="51"/>
      <c r="D101" s="52">
        <f t="shared" si="1"/>
        <v>0</v>
      </c>
    </row>
    <row r="102" spans="1:4" ht="13.5" customHeight="1">
      <c r="A102" s="151" t="s">
        <v>97</v>
      </c>
      <c r="B102" s="51"/>
      <c r="C102" s="51"/>
      <c r="D102" s="52">
        <f t="shared" si="1"/>
        <v>0</v>
      </c>
    </row>
    <row r="103" spans="1:4" ht="13.5" customHeight="1">
      <c r="A103" s="144" t="s">
        <v>45</v>
      </c>
      <c r="B103" s="51"/>
      <c r="C103" s="51"/>
      <c r="D103" s="52">
        <f t="shared" si="1"/>
        <v>0</v>
      </c>
    </row>
    <row r="104" spans="1:4" ht="13.5" customHeight="1">
      <c r="A104" s="144" t="s">
        <v>98</v>
      </c>
      <c r="B104" s="51"/>
      <c r="C104" s="51"/>
      <c r="D104" s="52">
        <f t="shared" si="1"/>
        <v>0</v>
      </c>
    </row>
    <row r="105" spans="1:4" ht="13.5" customHeight="1">
      <c r="A105" s="147" t="s">
        <v>99</v>
      </c>
      <c r="B105" s="52">
        <f>SUM(B106:B114)</f>
        <v>417</v>
      </c>
      <c r="C105" s="52">
        <f>SUM(C106:C114)</f>
        <v>314</v>
      </c>
      <c r="D105" s="52">
        <f t="shared" si="1"/>
        <v>75.3</v>
      </c>
    </row>
    <row r="106" spans="1:4" ht="13.5" customHeight="1">
      <c r="A106" s="144" t="s">
        <v>36</v>
      </c>
      <c r="B106" s="51">
        <v>360</v>
      </c>
      <c r="C106" s="51">
        <v>255</v>
      </c>
      <c r="D106" s="52">
        <f t="shared" si="1"/>
        <v>70.83</v>
      </c>
    </row>
    <row r="107" spans="1:4" ht="13.5" customHeight="1">
      <c r="A107" s="143" t="s">
        <v>37</v>
      </c>
      <c r="B107" s="51">
        <v>0</v>
      </c>
      <c r="C107" s="51"/>
      <c r="D107" s="52">
        <f t="shared" si="1"/>
        <v>0</v>
      </c>
    </row>
    <row r="108" spans="1:4" ht="13.5" customHeight="1">
      <c r="A108" s="143" t="s">
        <v>38</v>
      </c>
      <c r="B108" s="51">
        <v>0</v>
      </c>
      <c r="C108" s="51"/>
      <c r="D108" s="52">
        <f t="shared" si="1"/>
        <v>0</v>
      </c>
    </row>
    <row r="109" spans="1:4" ht="13.5" customHeight="1">
      <c r="A109" s="143" t="s">
        <v>100</v>
      </c>
      <c r="B109" s="51">
        <v>0</v>
      </c>
      <c r="C109" s="51"/>
      <c r="D109" s="52">
        <f t="shared" si="1"/>
        <v>0</v>
      </c>
    </row>
    <row r="110" spans="1:4" ht="13.5" customHeight="1">
      <c r="A110" s="144" t="s">
        <v>101</v>
      </c>
      <c r="B110" s="51">
        <v>0</v>
      </c>
      <c r="C110" s="51"/>
      <c r="D110" s="52">
        <f t="shared" si="1"/>
        <v>0</v>
      </c>
    </row>
    <row r="111" spans="1:4" ht="13.5" customHeight="1">
      <c r="A111" s="144" t="s">
        <v>102</v>
      </c>
      <c r="B111" s="51">
        <v>0</v>
      </c>
      <c r="C111" s="51"/>
      <c r="D111" s="52">
        <f t="shared" si="1"/>
        <v>0</v>
      </c>
    </row>
    <row r="112" spans="1:4" ht="13.5" customHeight="1">
      <c r="A112" s="143" t="s">
        <v>103</v>
      </c>
      <c r="B112" s="51">
        <v>0</v>
      </c>
      <c r="C112" s="51"/>
      <c r="D112" s="52">
        <f t="shared" si="1"/>
        <v>0</v>
      </c>
    </row>
    <row r="113" spans="1:4" ht="13.5" customHeight="1">
      <c r="A113" s="150" t="s">
        <v>45</v>
      </c>
      <c r="B113" s="51">
        <v>0</v>
      </c>
      <c r="C113" s="51"/>
      <c r="D113" s="52">
        <f t="shared" si="1"/>
        <v>0</v>
      </c>
    </row>
    <row r="114" spans="1:4" ht="13.5" customHeight="1">
      <c r="A114" s="144" t="s">
        <v>104</v>
      </c>
      <c r="B114" s="51">
        <v>57</v>
      </c>
      <c r="C114" s="51">
        <v>59</v>
      </c>
      <c r="D114" s="52">
        <f t="shared" si="1"/>
        <v>103.51</v>
      </c>
    </row>
    <row r="115" spans="1:4" ht="13.5" customHeight="1">
      <c r="A115" s="152" t="s">
        <v>105</v>
      </c>
      <c r="B115" s="52">
        <f>SUM(B116:B123)</f>
        <v>1217</v>
      </c>
      <c r="C115" s="52">
        <f>SUM(C116:C123)</f>
        <v>1188</v>
      </c>
      <c r="D115" s="52">
        <f t="shared" si="1"/>
        <v>97.62</v>
      </c>
    </row>
    <row r="116" spans="1:4" ht="13.5" customHeight="1">
      <c r="A116" s="143" t="s">
        <v>36</v>
      </c>
      <c r="B116" s="51">
        <v>1036</v>
      </c>
      <c r="C116" s="51">
        <v>878</v>
      </c>
      <c r="D116" s="52">
        <f t="shared" si="1"/>
        <v>84.75</v>
      </c>
    </row>
    <row r="117" spans="1:4" ht="13.5" customHeight="1">
      <c r="A117" s="143" t="s">
        <v>37</v>
      </c>
      <c r="B117" s="51">
        <v>0</v>
      </c>
      <c r="C117" s="51"/>
      <c r="D117" s="52">
        <f t="shared" si="1"/>
        <v>0</v>
      </c>
    </row>
    <row r="118" spans="1:4" ht="13.5" customHeight="1">
      <c r="A118" s="143" t="s">
        <v>38</v>
      </c>
      <c r="B118" s="51">
        <v>0</v>
      </c>
      <c r="C118" s="51"/>
      <c r="D118" s="52">
        <f t="shared" si="1"/>
        <v>0</v>
      </c>
    </row>
    <row r="119" spans="1:4" ht="13.5" customHeight="1">
      <c r="A119" s="144" t="s">
        <v>106</v>
      </c>
      <c r="B119" s="51">
        <v>0</v>
      </c>
      <c r="C119" s="51"/>
      <c r="D119" s="52">
        <f t="shared" si="1"/>
        <v>0</v>
      </c>
    </row>
    <row r="120" spans="1:4" ht="13.5" customHeight="1">
      <c r="A120" s="144" t="s">
        <v>107</v>
      </c>
      <c r="B120" s="51">
        <v>0</v>
      </c>
      <c r="C120" s="51"/>
      <c r="D120" s="52">
        <f t="shared" si="1"/>
        <v>0</v>
      </c>
    </row>
    <row r="121" spans="1:4" ht="13.5" customHeight="1">
      <c r="A121" s="149" t="s">
        <v>108</v>
      </c>
      <c r="B121" s="51">
        <v>0</v>
      </c>
      <c r="C121" s="51"/>
      <c r="D121" s="52">
        <f t="shared" si="1"/>
        <v>0</v>
      </c>
    </row>
    <row r="122" spans="1:4" ht="13.5" customHeight="1">
      <c r="A122" s="143" t="s">
        <v>45</v>
      </c>
      <c r="B122" s="51">
        <v>95</v>
      </c>
      <c r="C122" s="51">
        <v>121</v>
      </c>
      <c r="D122" s="52">
        <f t="shared" si="1"/>
        <v>127.37</v>
      </c>
    </row>
    <row r="123" spans="1:4" ht="13.5" customHeight="1">
      <c r="A123" s="143" t="s">
        <v>109</v>
      </c>
      <c r="B123" s="51">
        <v>86</v>
      </c>
      <c r="C123" s="51">
        <v>189</v>
      </c>
      <c r="D123" s="52">
        <f t="shared" si="1"/>
        <v>219.77</v>
      </c>
    </row>
    <row r="124" spans="1:4" ht="13.5" customHeight="1">
      <c r="A124" s="140" t="s">
        <v>110</v>
      </c>
      <c r="B124" s="52">
        <f>SUM(B125:B134)</f>
        <v>2293</v>
      </c>
      <c r="C124" s="52">
        <f>SUM(C125:C134)</f>
        <v>1551</v>
      </c>
      <c r="D124" s="52">
        <f t="shared" si="1"/>
        <v>67.64</v>
      </c>
    </row>
    <row r="125" spans="1:4" ht="13.5" customHeight="1">
      <c r="A125" s="143" t="s">
        <v>36</v>
      </c>
      <c r="B125" s="51">
        <v>160</v>
      </c>
      <c r="C125" s="51">
        <v>488</v>
      </c>
      <c r="D125" s="52">
        <f t="shared" si="1"/>
        <v>305</v>
      </c>
    </row>
    <row r="126" spans="1:4" ht="13.5" customHeight="1">
      <c r="A126" s="143" t="s">
        <v>37</v>
      </c>
      <c r="B126" s="51">
        <v>0</v>
      </c>
      <c r="C126" s="51"/>
      <c r="D126" s="52">
        <f t="shared" si="1"/>
        <v>0</v>
      </c>
    </row>
    <row r="127" spans="1:4" ht="13.5" customHeight="1">
      <c r="A127" s="143" t="s">
        <v>38</v>
      </c>
      <c r="B127" s="51">
        <v>0</v>
      </c>
      <c r="C127" s="51"/>
      <c r="D127" s="52">
        <f t="shared" si="1"/>
        <v>0</v>
      </c>
    </row>
    <row r="128" spans="1:4" ht="13.5" customHeight="1">
      <c r="A128" s="144" t="s">
        <v>111</v>
      </c>
      <c r="B128" s="51">
        <v>0</v>
      </c>
      <c r="C128" s="51"/>
      <c r="D128" s="52">
        <f t="shared" si="1"/>
        <v>0</v>
      </c>
    </row>
    <row r="129" spans="1:4" ht="13.5" customHeight="1">
      <c r="A129" s="144" t="s">
        <v>112</v>
      </c>
      <c r="B129" s="51">
        <v>0</v>
      </c>
      <c r="C129" s="51"/>
      <c r="D129" s="52">
        <f t="shared" si="1"/>
        <v>0</v>
      </c>
    </row>
    <row r="130" spans="1:4" ht="13.5" customHeight="1">
      <c r="A130" s="144" t="s">
        <v>113</v>
      </c>
      <c r="B130" s="51">
        <v>0</v>
      </c>
      <c r="C130" s="51"/>
      <c r="D130" s="52">
        <f t="shared" si="1"/>
        <v>0</v>
      </c>
    </row>
    <row r="131" spans="1:4" ht="13.5" customHeight="1">
      <c r="A131" s="143" t="s">
        <v>114</v>
      </c>
      <c r="B131" s="51">
        <v>0</v>
      </c>
      <c r="C131" s="51"/>
      <c r="D131" s="52">
        <f t="shared" si="1"/>
        <v>0</v>
      </c>
    </row>
    <row r="132" spans="1:4" ht="13.5" customHeight="1">
      <c r="A132" s="143" t="s">
        <v>115</v>
      </c>
      <c r="B132" s="51">
        <v>5</v>
      </c>
      <c r="C132" s="51">
        <v>5</v>
      </c>
      <c r="D132" s="52">
        <f t="shared" si="1"/>
        <v>100</v>
      </c>
    </row>
    <row r="133" spans="1:4" ht="13.5" customHeight="1">
      <c r="A133" s="143" t="s">
        <v>45</v>
      </c>
      <c r="B133" s="51">
        <v>0</v>
      </c>
      <c r="C133" s="51"/>
      <c r="D133" s="52">
        <f aca="true" t="shared" si="2" ref="D133:D196">ROUND(IF(B133=0,0,C133/B133*100),2)</f>
        <v>0</v>
      </c>
    </row>
    <row r="134" spans="1:4" ht="13.5" customHeight="1">
      <c r="A134" s="144" t="s">
        <v>116</v>
      </c>
      <c r="B134" s="51">
        <v>2128</v>
      </c>
      <c r="C134" s="51">
        <v>1058</v>
      </c>
      <c r="D134" s="52">
        <f t="shared" si="2"/>
        <v>49.72</v>
      </c>
    </row>
    <row r="135" spans="1:4" ht="13.5" customHeight="1">
      <c r="A135" s="147" t="s">
        <v>117</v>
      </c>
      <c r="B135" s="52">
        <f>SUM(B136:B147)</f>
        <v>0</v>
      </c>
      <c r="C135" s="52">
        <f>SUM(C136:C147)</f>
        <v>0</v>
      </c>
      <c r="D135" s="52">
        <f t="shared" si="2"/>
        <v>0</v>
      </c>
    </row>
    <row r="136" spans="1:4" ht="13.5" customHeight="1">
      <c r="A136" s="144" t="s">
        <v>36</v>
      </c>
      <c r="B136" s="51"/>
      <c r="C136" s="51"/>
      <c r="D136" s="52">
        <f t="shared" si="2"/>
        <v>0</v>
      </c>
    </row>
    <row r="137" spans="1:4" ht="13.5" customHeight="1">
      <c r="A137" s="51" t="s">
        <v>37</v>
      </c>
      <c r="B137" s="51"/>
      <c r="C137" s="51"/>
      <c r="D137" s="52">
        <f t="shared" si="2"/>
        <v>0</v>
      </c>
    </row>
    <row r="138" spans="1:4" ht="13.5" customHeight="1">
      <c r="A138" s="143" t="s">
        <v>38</v>
      </c>
      <c r="B138" s="51"/>
      <c r="C138" s="51"/>
      <c r="D138" s="52">
        <f t="shared" si="2"/>
        <v>0</v>
      </c>
    </row>
    <row r="139" spans="1:4" ht="13.5" customHeight="1">
      <c r="A139" s="143" t="s">
        <v>118</v>
      </c>
      <c r="B139" s="51"/>
      <c r="C139" s="51"/>
      <c r="D139" s="52">
        <f t="shared" si="2"/>
        <v>0</v>
      </c>
    </row>
    <row r="140" spans="1:4" ht="13.5" customHeight="1">
      <c r="A140" s="143" t="s">
        <v>119</v>
      </c>
      <c r="B140" s="51"/>
      <c r="C140" s="51"/>
      <c r="D140" s="52">
        <f t="shared" si="2"/>
        <v>0</v>
      </c>
    </row>
    <row r="141" spans="1:4" ht="13.5" customHeight="1">
      <c r="A141" s="150" t="s">
        <v>120</v>
      </c>
      <c r="B141" s="51"/>
      <c r="C141" s="51"/>
      <c r="D141" s="52">
        <f t="shared" si="2"/>
        <v>0</v>
      </c>
    </row>
    <row r="142" spans="1:4" ht="13.5" customHeight="1">
      <c r="A142" s="144" t="s">
        <v>121</v>
      </c>
      <c r="B142" s="51"/>
      <c r="C142" s="51"/>
      <c r="D142" s="52">
        <f t="shared" si="2"/>
        <v>0</v>
      </c>
    </row>
    <row r="143" spans="1:4" ht="13.5" customHeight="1">
      <c r="A143" s="143" t="s">
        <v>122</v>
      </c>
      <c r="B143" s="51"/>
      <c r="C143" s="51"/>
      <c r="D143" s="52">
        <f t="shared" si="2"/>
        <v>0</v>
      </c>
    </row>
    <row r="144" spans="1:4" ht="13.5" customHeight="1">
      <c r="A144" s="143" t="s">
        <v>123</v>
      </c>
      <c r="B144" s="51"/>
      <c r="C144" s="51"/>
      <c r="D144" s="52">
        <f t="shared" si="2"/>
        <v>0</v>
      </c>
    </row>
    <row r="145" spans="1:4" ht="13.5" customHeight="1">
      <c r="A145" s="143" t="s">
        <v>124</v>
      </c>
      <c r="B145" s="51"/>
      <c r="C145" s="51"/>
      <c r="D145" s="52">
        <f t="shared" si="2"/>
        <v>0</v>
      </c>
    </row>
    <row r="146" spans="1:4" ht="13.5" customHeight="1">
      <c r="A146" s="143" t="s">
        <v>45</v>
      </c>
      <c r="B146" s="51"/>
      <c r="C146" s="51"/>
      <c r="D146" s="52">
        <f t="shared" si="2"/>
        <v>0</v>
      </c>
    </row>
    <row r="147" spans="1:4" ht="13.5" customHeight="1">
      <c r="A147" s="143" t="s">
        <v>125</v>
      </c>
      <c r="B147" s="51"/>
      <c r="C147" s="51"/>
      <c r="D147" s="52">
        <f t="shared" si="2"/>
        <v>0</v>
      </c>
    </row>
    <row r="148" spans="1:4" ht="13.5" customHeight="1">
      <c r="A148" s="142" t="s">
        <v>126</v>
      </c>
      <c r="B148" s="52">
        <f>SUM(B149:B154)</f>
        <v>0</v>
      </c>
      <c r="C148" s="52">
        <f>SUM(C149:C154)</f>
        <v>0</v>
      </c>
      <c r="D148" s="52">
        <f t="shared" si="2"/>
        <v>0</v>
      </c>
    </row>
    <row r="149" spans="1:4" ht="13.5" customHeight="1">
      <c r="A149" s="143" t="s">
        <v>36</v>
      </c>
      <c r="B149" s="51"/>
      <c r="C149" s="51"/>
      <c r="D149" s="52">
        <f t="shared" si="2"/>
        <v>0</v>
      </c>
    </row>
    <row r="150" spans="1:4" ht="13.5" customHeight="1">
      <c r="A150" s="143" t="s">
        <v>37</v>
      </c>
      <c r="B150" s="51"/>
      <c r="C150" s="51"/>
      <c r="D150" s="52">
        <f t="shared" si="2"/>
        <v>0</v>
      </c>
    </row>
    <row r="151" spans="1:4" ht="13.5" customHeight="1">
      <c r="A151" s="144" t="s">
        <v>38</v>
      </c>
      <c r="B151" s="51"/>
      <c r="C151" s="51"/>
      <c r="D151" s="52">
        <f t="shared" si="2"/>
        <v>0</v>
      </c>
    </row>
    <row r="152" spans="1:4" ht="13.5" customHeight="1">
      <c r="A152" s="144" t="s">
        <v>127</v>
      </c>
      <c r="B152" s="51"/>
      <c r="C152" s="51"/>
      <c r="D152" s="52">
        <f t="shared" si="2"/>
        <v>0</v>
      </c>
    </row>
    <row r="153" spans="1:4" ht="13.5" customHeight="1">
      <c r="A153" s="144" t="s">
        <v>45</v>
      </c>
      <c r="B153" s="51"/>
      <c r="C153" s="51"/>
      <c r="D153" s="52">
        <f t="shared" si="2"/>
        <v>0</v>
      </c>
    </row>
    <row r="154" spans="1:4" ht="13.5" customHeight="1">
      <c r="A154" s="51" t="s">
        <v>128</v>
      </c>
      <c r="B154" s="51"/>
      <c r="C154" s="51"/>
      <c r="D154" s="52">
        <f t="shared" si="2"/>
        <v>0</v>
      </c>
    </row>
    <row r="155" spans="1:4" ht="13.5" customHeight="1">
      <c r="A155" s="142" t="s">
        <v>129</v>
      </c>
      <c r="B155" s="52">
        <f>SUM(B156:B162)</f>
        <v>0</v>
      </c>
      <c r="C155" s="52">
        <f>SUM(C156:C162)</f>
        <v>0</v>
      </c>
      <c r="D155" s="52">
        <f t="shared" si="2"/>
        <v>0</v>
      </c>
    </row>
    <row r="156" spans="1:4" ht="13.5" customHeight="1">
      <c r="A156" s="143" t="s">
        <v>36</v>
      </c>
      <c r="B156" s="51"/>
      <c r="C156" s="51"/>
      <c r="D156" s="52">
        <f t="shared" si="2"/>
        <v>0</v>
      </c>
    </row>
    <row r="157" spans="1:4" ht="13.5" customHeight="1">
      <c r="A157" s="144" t="s">
        <v>37</v>
      </c>
      <c r="B157" s="51"/>
      <c r="C157" s="51"/>
      <c r="D157" s="52">
        <f t="shared" si="2"/>
        <v>0</v>
      </c>
    </row>
    <row r="158" spans="1:4" ht="13.5" customHeight="1">
      <c r="A158" s="144" t="s">
        <v>38</v>
      </c>
      <c r="B158" s="51"/>
      <c r="C158" s="51"/>
      <c r="D158" s="52">
        <f t="shared" si="2"/>
        <v>0</v>
      </c>
    </row>
    <row r="159" spans="1:4" ht="13.5" customHeight="1">
      <c r="A159" s="144" t="s">
        <v>130</v>
      </c>
      <c r="B159" s="51"/>
      <c r="C159" s="51"/>
      <c r="D159" s="52">
        <f t="shared" si="2"/>
        <v>0</v>
      </c>
    </row>
    <row r="160" spans="1:4" ht="13.5" customHeight="1">
      <c r="A160" s="51" t="s">
        <v>131</v>
      </c>
      <c r="B160" s="51"/>
      <c r="C160" s="51"/>
      <c r="D160" s="52">
        <f t="shared" si="2"/>
        <v>0</v>
      </c>
    </row>
    <row r="161" spans="1:4" ht="13.5" customHeight="1">
      <c r="A161" s="143" t="s">
        <v>45</v>
      </c>
      <c r="B161" s="51"/>
      <c r="C161" s="51"/>
      <c r="D161" s="52">
        <f t="shared" si="2"/>
        <v>0</v>
      </c>
    </row>
    <row r="162" spans="1:4" ht="13.5" customHeight="1">
      <c r="A162" s="143" t="s">
        <v>132</v>
      </c>
      <c r="B162" s="51"/>
      <c r="C162" s="51"/>
      <c r="D162" s="52">
        <f t="shared" si="2"/>
        <v>0</v>
      </c>
    </row>
    <row r="163" spans="1:4" ht="13.5" customHeight="1">
      <c r="A163" s="147" t="s">
        <v>133</v>
      </c>
      <c r="B163" s="52">
        <f>SUM(B164:B168)</f>
        <v>75</v>
      </c>
      <c r="C163" s="52">
        <f>SUM(C164:C168)</f>
        <v>78</v>
      </c>
      <c r="D163" s="52">
        <f t="shared" si="2"/>
        <v>104</v>
      </c>
    </row>
    <row r="164" spans="1:4" ht="13.5" customHeight="1">
      <c r="A164" s="144" t="s">
        <v>36</v>
      </c>
      <c r="B164" s="51">
        <v>75</v>
      </c>
      <c r="C164" s="51">
        <v>78</v>
      </c>
      <c r="D164" s="52">
        <f t="shared" si="2"/>
        <v>104</v>
      </c>
    </row>
    <row r="165" spans="1:4" ht="13.5" customHeight="1">
      <c r="A165" s="144" t="s">
        <v>37</v>
      </c>
      <c r="B165" s="51">
        <v>0</v>
      </c>
      <c r="C165" s="51"/>
      <c r="D165" s="52">
        <f t="shared" si="2"/>
        <v>0</v>
      </c>
    </row>
    <row r="166" spans="1:4" ht="13.5" customHeight="1">
      <c r="A166" s="143" t="s">
        <v>38</v>
      </c>
      <c r="B166" s="51">
        <v>0</v>
      </c>
      <c r="C166" s="51"/>
      <c r="D166" s="52">
        <f t="shared" si="2"/>
        <v>0</v>
      </c>
    </row>
    <row r="167" spans="1:4" ht="13.5" customHeight="1">
      <c r="A167" s="146" t="s">
        <v>134</v>
      </c>
      <c r="B167" s="51">
        <v>0</v>
      </c>
      <c r="C167" s="51"/>
      <c r="D167" s="52">
        <f t="shared" si="2"/>
        <v>0</v>
      </c>
    </row>
    <row r="168" spans="1:4" ht="13.5" customHeight="1">
      <c r="A168" s="143" t="s">
        <v>135</v>
      </c>
      <c r="B168" s="51">
        <v>0</v>
      </c>
      <c r="C168" s="51"/>
      <c r="D168" s="52">
        <f t="shared" si="2"/>
        <v>0</v>
      </c>
    </row>
    <row r="169" spans="1:4" ht="13.5" customHeight="1">
      <c r="A169" s="147" t="s">
        <v>136</v>
      </c>
      <c r="B169" s="52">
        <f>SUM(B170:B175)</f>
        <v>55</v>
      </c>
      <c r="C169" s="52">
        <f>SUM(C170:C175)</f>
        <v>53</v>
      </c>
      <c r="D169" s="52">
        <f t="shared" si="2"/>
        <v>96.36</v>
      </c>
    </row>
    <row r="170" spans="1:4" ht="13.5" customHeight="1">
      <c r="A170" s="144" t="s">
        <v>36</v>
      </c>
      <c r="B170" s="51">
        <v>55</v>
      </c>
      <c r="C170" s="51">
        <v>53</v>
      </c>
      <c r="D170" s="52">
        <f t="shared" si="2"/>
        <v>96.36</v>
      </c>
    </row>
    <row r="171" spans="1:4" ht="13.5" customHeight="1">
      <c r="A171" s="144" t="s">
        <v>37</v>
      </c>
      <c r="B171" s="51">
        <v>0</v>
      </c>
      <c r="C171" s="51"/>
      <c r="D171" s="52">
        <f t="shared" si="2"/>
        <v>0</v>
      </c>
    </row>
    <row r="172" spans="1:4" ht="13.5" customHeight="1">
      <c r="A172" s="51" t="s">
        <v>38</v>
      </c>
      <c r="B172" s="51">
        <v>0</v>
      </c>
      <c r="C172" s="51"/>
      <c r="D172" s="52">
        <f t="shared" si="2"/>
        <v>0</v>
      </c>
    </row>
    <row r="173" spans="1:4" ht="13.5" customHeight="1">
      <c r="A173" s="143" t="s">
        <v>50</v>
      </c>
      <c r="B173" s="153">
        <v>0</v>
      </c>
      <c r="C173" s="153"/>
      <c r="D173" s="52">
        <f t="shared" si="2"/>
        <v>0</v>
      </c>
    </row>
    <row r="174" spans="1:4" ht="13.5" customHeight="1">
      <c r="A174" s="143" t="s">
        <v>45</v>
      </c>
      <c r="B174" s="51">
        <v>0</v>
      </c>
      <c r="C174" s="51"/>
      <c r="D174" s="52">
        <f t="shared" si="2"/>
        <v>0</v>
      </c>
    </row>
    <row r="175" spans="1:4" ht="13.5" customHeight="1">
      <c r="A175" s="143" t="s">
        <v>137</v>
      </c>
      <c r="B175" s="51">
        <v>0</v>
      </c>
      <c r="C175" s="51"/>
      <c r="D175" s="52">
        <f t="shared" si="2"/>
        <v>0</v>
      </c>
    </row>
    <row r="176" spans="1:4" ht="13.5" customHeight="1">
      <c r="A176" s="147" t="s">
        <v>138</v>
      </c>
      <c r="B176" s="52">
        <f>SUM(B177:B182)</f>
        <v>356</v>
      </c>
      <c r="C176" s="52">
        <f>SUM(C177:C182)</f>
        <v>289</v>
      </c>
      <c r="D176" s="52">
        <f t="shared" si="2"/>
        <v>81.18</v>
      </c>
    </row>
    <row r="177" spans="1:4" ht="13.5" customHeight="1">
      <c r="A177" s="144" t="s">
        <v>36</v>
      </c>
      <c r="B177" s="51">
        <v>267</v>
      </c>
      <c r="C177" s="51">
        <v>224</v>
      </c>
      <c r="D177" s="52">
        <f t="shared" si="2"/>
        <v>83.9</v>
      </c>
    </row>
    <row r="178" spans="1:4" ht="13.5" customHeight="1">
      <c r="A178" s="144" t="s">
        <v>37</v>
      </c>
      <c r="B178" s="51">
        <v>0</v>
      </c>
      <c r="C178" s="51"/>
      <c r="D178" s="52">
        <f t="shared" si="2"/>
        <v>0</v>
      </c>
    </row>
    <row r="179" spans="1:4" ht="13.5" customHeight="1">
      <c r="A179" s="143" t="s">
        <v>38</v>
      </c>
      <c r="B179" s="51">
        <v>0</v>
      </c>
      <c r="C179" s="51"/>
      <c r="D179" s="52">
        <f t="shared" si="2"/>
        <v>0</v>
      </c>
    </row>
    <row r="180" spans="1:4" ht="13.5" customHeight="1">
      <c r="A180" s="151" t="s">
        <v>139</v>
      </c>
      <c r="B180" s="51">
        <v>57</v>
      </c>
      <c r="C180" s="51">
        <v>60</v>
      </c>
      <c r="D180" s="52">
        <f t="shared" si="2"/>
        <v>105.26</v>
      </c>
    </row>
    <row r="181" spans="1:4" ht="13.5" customHeight="1">
      <c r="A181" s="144" t="s">
        <v>45</v>
      </c>
      <c r="B181" s="51">
        <v>0</v>
      </c>
      <c r="C181" s="51"/>
      <c r="D181" s="52">
        <f t="shared" si="2"/>
        <v>0</v>
      </c>
    </row>
    <row r="182" spans="1:4" ht="13.5" customHeight="1">
      <c r="A182" s="144" t="s">
        <v>140</v>
      </c>
      <c r="B182" s="51">
        <v>32</v>
      </c>
      <c r="C182" s="51">
        <v>5</v>
      </c>
      <c r="D182" s="52">
        <f t="shared" si="2"/>
        <v>15.63</v>
      </c>
    </row>
    <row r="183" spans="1:4" ht="13.5" customHeight="1">
      <c r="A183" s="147" t="s">
        <v>141</v>
      </c>
      <c r="B183" s="52">
        <f>SUM(B184:B189)</f>
        <v>3291</v>
      </c>
      <c r="C183" s="52">
        <f>SUM(C184:C189)</f>
        <v>2118</v>
      </c>
      <c r="D183" s="52">
        <f t="shared" si="2"/>
        <v>64.36</v>
      </c>
    </row>
    <row r="184" spans="1:4" ht="13.5" customHeight="1">
      <c r="A184" s="144" t="s">
        <v>36</v>
      </c>
      <c r="B184" s="51">
        <v>2828</v>
      </c>
      <c r="C184" s="51">
        <v>1644</v>
      </c>
      <c r="D184" s="52">
        <f t="shared" si="2"/>
        <v>58.13</v>
      </c>
    </row>
    <row r="185" spans="1:4" ht="13.5" customHeight="1">
      <c r="A185" s="143" t="s">
        <v>37</v>
      </c>
      <c r="B185" s="51">
        <v>0</v>
      </c>
      <c r="C185" s="51"/>
      <c r="D185" s="52">
        <f t="shared" si="2"/>
        <v>0</v>
      </c>
    </row>
    <row r="186" spans="1:4" ht="13.5" customHeight="1">
      <c r="A186" s="143" t="s">
        <v>38</v>
      </c>
      <c r="B186" s="51">
        <v>0</v>
      </c>
      <c r="C186" s="51"/>
      <c r="D186" s="52">
        <f t="shared" si="2"/>
        <v>0</v>
      </c>
    </row>
    <row r="187" spans="1:4" ht="13.5" customHeight="1">
      <c r="A187" s="143" t="s">
        <v>142</v>
      </c>
      <c r="B187" s="51">
        <v>0</v>
      </c>
      <c r="C187" s="51"/>
      <c r="D187" s="52">
        <f t="shared" si="2"/>
        <v>0</v>
      </c>
    </row>
    <row r="188" spans="1:4" ht="13.5" customHeight="1">
      <c r="A188" s="144" t="s">
        <v>45</v>
      </c>
      <c r="B188" s="51">
        <v>398</v>
      </c>
      <c r="C188" s="51">
        <v>404</v>
      </c>
      <c r="D188" s="52">
        <f t="shared" si="2"/>
        <v>101.51</v>
      </c>
    </row>
    <row r="189" spans="1:4" ht="13.5" customHeight="1">
      <c r="A189" s="144" t="s">
        <v>143</v>
      </c>
      <c r="B189" s="51">
        <v>65</v>
      </c>
      <c r="C189" s="51">
        <v>70</v>
      </c>
      <c r="D189" s="52">
        <f t="shared" si="2"/>
        <v>107.69</v>
      </c>
    </row>
    <row r="190" spans="1:4" ht="13.5" customHeight="1">
      <c r="A190" s="147" t="s">
        <v>144</v>
      </c>
      <c r="B190" s="52">
        <f>SUM(B191:B196)</f>
        <v>347</v>
      </c>
      <c r="C190" s="52">
        <f>SUM(C191:C196)</f>
        <v>2012</v>
      </c>
      <c r="D190" s="52">
        <f t="shared" si="2"/>
        <v>579.83</v>
      </c>
    </row>
    <row r="191" spans="1:4" ht="13.5" customHeight="1">
      <c r="A191" s="143" t="s">
        <v>36</v>
      </c>
      <c r="B191" s="51">
        <v>317</v>
      </c>
      <c r="C191" s="51">
        <v>1956</v>
      </c>
      <c r="D191" s="52">
        <f t="shared" si="2"/>
        <v>617.03</v>
      </c>
    </row>
    <row r="192" spans="1:4" ht="13.5" customHeight="1">
      <c r="A192" s="143" t="s">
        <v>37</v>
      </c>
      <c r="B192" s="51">
        <v>0</v>
      </c>
      <c r="C192" s="51"/>
      <c r="D192" s="52">
        <f t="shared" si="2"/>
        <v>0</v>
      </c>
    </row>
    <row r="193" spans="1:4" ht="13.5" customHeight="1">
      <c r="A193" s="143" t="s">
        <v>38</v>
      </c>
      <c r="B193" s="51">
        <v>0</v>
      </c>
      <c r="C193" s="51"/>
      <c r="D193" s="52">
        <f t="shared" si="2"/>
        <v>0</v>
      </c>
    </row>
    <row r="194" spans="1:4" ht="13.5" customHeight="1">
      <c r="A194" s="151" t="s">
        <v>145</v>
      </c>
      <c r="B194" s="51">
        <v>0</v>
      </c>
      <c r="C194" s="51"/>
      <c r="D194" s="52">
        <f t="shared" si="2"/>
        <v>0</v>
      </c>
    </row>
    <row r="195" spans="1:4" ht="13.5" customHeight="1">
      <c r="A195" s="143" t="s">
        <v>45</v>
      </c>
      <c r="B195" s="51">
        <v>0</v>
      </c>
      <c r="C195" s="51"/>
      <c r="D195" s="52">
        <f t="shared" si="2"/>
        <v>0</v>
      </c>
    </row>
    <row r="196" spans="1:4" ht="13.5" customHeight="1">
      <c r="A196" s="144" t="s">
        <v>146</v>
      </c>
      <c r="B196" s="51">
        <v>30</v>
      </c>
      <c r="C196" s="51">
        <v>56</v>
      </c>
      <c r="D196" s="52">
        <f t="shared" si="2"/>
        <v>186.67</v>
      </c>
    </row>
    <row r="197" spans="1:4" ht="13.5" customHeight="1">
      <c r="A197" s="147" t="s">
        <v>147</v>
      </c>
      <c r="B197" s="52">
        <f>SUM(B198:B203)</f>
        <v>1206</v>
      </c>
      <c r="C197" s="52">
        <f>SUM(C198:C203)</f>
        <v>797</v>
      </c>
      <c r="D197" s="52">
        <f aca="true" t="shared" si="3" ref="D197:D260">ROUND(IF(B197=0,0,C197/B197*100),2)</f>
        <v>66.09</v>
      </c>
    </row>
    <row r="198" spans="1:4" ht="13.5" customHeight="1">
      <c r="A198" s="51" t="s">
        <v>36</v>
      </c>
      <c r="B198" s="51">
        <v>1146</v>
      </c>
      <c r="C198" s="51">
        <v>710</v>
      </c>
      <c r="D198" s="52">
        <f t="shared" si="3"/>
        <v>61.95</v>
      </c>
    </row>
    <row r="199" spans="1:4" ht="13.5" customHeight="1">
      <c r="A199" s="143" t="s">
        <v>37</v>
      </c>
      <c r="B199" s="51">
        <v>0</v>
      </c>
      <c r="C199" s="51"/>
      <c r="D199" s="52">
        <f t="shared" si="3"/>
        <v>0</v>
      </c>
    </row>
    <row r="200" spans="1:4" ht="13.5" customHeight="1">
      <c r="A200" s="143" t="s">
        <v>38</v>
      </c>
      <c r="B200" s="51">
        <v>0</v>
      </c>
      <c r="C200" s="51"/>
      <c r="D200" s="52">
        <f t="shared" si="3"/>
        <v>0</v>
      </c>
    </row>
    <row r="201" spans="1:4" ht="13.5" customHeight="1">
      <c r="A201" s="151" t="s">
        <v>148</v>
      </c>
      <c r="B201" s="51">
        <v>0</v>
      </c>
      <c r="C201" s="51"/>
      <c r="D201" s="52">
        <f t="shared" si="3"/>
        <v>0</v>
      </c>
    </row>
    <row r="202" spans="1:4" ht="13.5" customHeight="1">
      <c r="A202" s="143" t="s">
        <v>45</v>
      </c>
      <c r="B202" s="51"/>
      <c r="C202" s="51"/>
      <c r="D202" s="52">
        <f t="shared" si="3"/>
        <v>0</v>
      </c>
    </row>
    <row r="203" spans="1:4" ht="13.5" customHeight="1">
      <c r="A203" s="144" t="s">
        <v>149</v>
      </c>
      <c r="B203" s="51">
        <v>60</v>
      </c>
      <c r="C203" s="51">
        <v>87</v>
      </c>
      <c r="D203" s="52">
        <f t="shared" si="3"/>
        <v>145</v>
      </c>
    </row>
    <row r="204" spans="1:4" ht="13.5" customHeight="1">
      <c r="A204" s="147" t="s">
        <v>150</v>
      </c>
      <c r="B204" s="52">
        <f>SUM(B205:B211)</f>
        <v>191</v>
      </c>
      <c r="C204" s="52">
        <f>SUM(C205:C211)</f>
        <v>172</v>
      </c>
      <c r="D204" s="52">
        <f t="shared" si="3"/>
        <v>90.05</v>
      </c>
    </row>
    <row r="205" spans="1:4" ht="13.5" customHeight="1">
      <c r="A205" s="144" t="s">
        <v>36</v>
      </c>
      <c r="B205" s="51">
        <v>191</v>
      </c>
      <c r="C205" s="51">
        <v>172</v>
      </c>
      <c r="D205" s="52">
        <f t="shared" si="3"/>
        <v>90.05</v>
      </c>
    </row>
    <row r="206" spans="1:4" ht="13.5" customHeight="1">
      <c r="A206" s="143" t="s">
        <v>37</v>
      </c>
      <c r="B206" s="51">
        <v>0</v>
      </c>
      <c r="C206" s="51"/>
      <c r="D206" s="52">
        <f t="shared" si="3"/>
        <v>0</v>
      </c>
    </row>
    <row r="207" spans="1:4" ht="13.5" customHeight="1">
      <c r="A207" s="143" t="s">
        <v>38</v>
      </c>
      <c r="B207" s="51">
        <v>0</v>
      </c>
      <c r="C207" s="51"/>
      <c r="D207" s="52">
        <f t="shared" si="3"/>
        <v>0</v>
      </c>
    </row>
    <row r="208" spans="1:4" ht="13.5" customHeight="1">
      <c r="A208" s="143" t="s">
        <v>151</v>
      </c>
      <c r="B208" s="51">
        <v>0</v>
      </c>
      <c r="C208" s="51"/>
      <c r="D208" s="52">
        <f t="shared" si="3"/>
        <v>0</v>
      </c>
    </row>
    <row r="209" spans="1:4" ht="13.5" customHeight="1">
      <c r="A209" s="143" t="s">
        <v>152</v>
      </c>
      <c r="B209" s="51">
        <v>0</v>
      </c>
      <c r="C209" s="51"/>
      <c r="D209" s="52">
        <f t="shared" si="3"/>
        <v>0</v>
      </c>
    </row>
    <row r="210" spans="1:4" ht="13.5" customHeight="1">
      <c r="A210" s="143" t="s">
        <v>45</v>
      </c>
      <c r="B210" s="153">
        <v>0</v>
      </c>
      <c r="C210" s="153"/>
      <c r="D210" s="52">
        <f t="shared" si="3"/>
        <v>0</v>
      </c>
    </row>
    <row r="211" spans="1:4" ht="13.5" customHeight="1">
      <c r="A211" s="144" t="s">
        <v>153</v>
      </c>
      <c r="B211" s="153">
        <v>0</v>
      </c>
      <c r="C211" s="153"/>
      <c r="D211" s="52">
        <f t="shared" si="3"/>
        <v>0</v>
      </c>
    </row>
    <row r="212" spans="1:4" ht="13.5" customHeight="1">
      <c r="A212" s="147" t="s">
        <v>154</v>
      </c>
      <c r="B212" s="154">
        <f>SUM(B213:B217)</f>
        <v>0</v>
      </c>
      <c r="C212" s="154">
        <f>SUM(C213:C217)</f>
        <v>0</v>
      </c>
      <c r="D212" s="52">
        <f t="shared" si="3"/>
        <v>0</v>
      </c>
    </row>
    <row r="213" spans="1:4" ht="13.5" customHeight="1">
      <c r="A213" s="144" t="s">
        <v>36</v>
      </c>
      <c r="B213" s="51"/>
      <c r="C213" s="51"/>
      <c r="D213" s="52">
        <f t="shared" si="3"/>
        <v>0</v>
      </c>
    </row>
    <row r="214" spans="1:4" ht="13.5" customHeight="1">
      <c r="A214" s="51" t="s">
        <v>37</v>
      </c>
      <c r="B214" s="51"/>
      <c r="C214" s="51"/>
      <c r="D214" s="52">
        <f t="shared" si="3"/>
        <v>0</v>
      </c>
    </row>
    <row r="215" spans="1:4" ht="13.5" customHeight="1">
      <c r="A215" s="143" t="s">
        <v>38</v>
      </c>
      <c r="B215" s="145"/>
      <c r="C215" s="145"/>
      <c r="D215" s="52">
        <f t="shared" si="3"/>
        <v>0</v>
      </c>
    </row>
    <row r="216" spans="1:4" ht="13.5" customHeight="1">
      <c r="A216" s="143" t="s">
        <v>45</v>
      </c>
      <c r="B216" s="145"/>
      <c r="C216" s="145"/>
      <c r="D216" s="52">
        <f t="shared" si="3"/>
        <v>0</v>
      </c>
    </row>
    <row r="217" spans="1:4" ht="13.5" customHeight="1">
      <c r="A217" s="143" t="s">
        <v>155</v>
      </c>
      <c r="B217" s="145"/>
      <c r="C217" s="145"/>
      <c r="D217" s="52">
        <f t="shared" si="3"/>
        <v>0</v>
      </c>
    </row>
    <row r="218" spans="1:4" ht="13.5" customHeight="1">
      <c r="A218" s="147" t="s">
        <v>156</v>
      </c>
      <c r="B218" s="141">
        <f>SUM(B219:B223)</f>
        <v>0</v>
      </c>
      <c r="C218" s="141">
        <f>SUM(C219:C223)</f>
        <v>0</v>
      </c>
      <c r="D218" s="52">
        <f t="shared" si="3"/>
        <v>0</v>
      </c>
    </row>
    <row r="219" spans="1:4" ht="13.5" customHeight="1">
      <c r="A219" s="144" t="s">
        <v>36</v>
      </c>
      <c r="B219" s="51"/>
      <c r="C219" s="51"/>
      <c r="D219" s="52">
        <f t="shared" si="3"/>
        <v>0</v>
      </c>
    </row>
    <row r="220" spans="1:4" ht="13.5" customHeight="1">
      <c r="A220" s="144" t="s">
        <v>37</v>
      </c>
      <c r="B220" s="51"/>
      <c r="C220" s="51"/>
      <c r="D220" s="52">
        <f t="shared" si="3"/>
        <v>0</v>
      </c>
    </row>
    <row r="221" spans="1:4" ht="13.5" customHeight="1">
      <c r="A221" s="143" t="s">
        <v>38</v>
      </c>
      <c r="B221" s="51"/>
      <c r="C221" s="51"/>
      <c r="D221" s="52">
        <f t="shared" si="3"/>
        <v>0</v>
      </c>
    </row>
    <row r="222" spans="1:4" ht="13.5" customHeight="1">
      <c r="A222" s="143" t="s">
        <v>45</v>
      </c>
      <c r="B222" s="51"/>
      <c r="C222" s="51"/>
      <c r="D222" s="52">
        <f t="shared" si="3"/>
        <v>0</v>
      </c>
    </row>
    <row r="223" spans="1:4" ht="13.5" customHeight="1">
      <c r="A223" s="143" t="s">
        <v>157</v>
      </c>
      <c r="B223" s="51"/>
      <c r="C223" s="51"/>
      <c r="D223" s="52">
        <f t="shared" si="3"/>
        <v>0</v>
      </c>
    </row>
    <row r="224" spans="1:4" ht="13.5" customHeight="1">
      <c r="A224" s="142" t="s">
        <v>158</v>
      </c>
      <c r="B224" s="52">
        <f>SUM(B225:B230)</f>
        <v>0</v>
      </c>
      <c r="C224" s="52">
        <f>SUM(C225:C230)</f>
        <v>0</v>
      </c>
      <c r="D224" s="52">
        <f t="shared" si="3"/>
        <v>0</v>
      </c>
    </row>
    <row r="225" spans="1:4" ht="13.5" customHeight="1">
      <c r="A225" s="143" t="s">
        <v>36</v>
      </c>
      <c r="B225" s="51"/>
      <c r="C225" s="51"/>
      <c r="D225" s="52">
        <f t="shared" si="3"/>
        <v>0</v>
      </c>
    </row>
    <row r="226" spans="1:4" ht="13.5" customHeight="1">
      <c r="A226" s="143" t="s">
        <v>37</v>
      </c>
      <c r="B226" s="51"/>
      <c r="C226" s="51"/>
      <c r="D226" s="52">
        <f t="shared" si="3"/>
        <v>0</v>
      </c>
    </row>
    <row r="227" spans="1:4" ht="13.5" customHeight="1">
      <c r="A227" s="143" t="s">
        <v>38</v>
      </c>
      <c r="B227" s="145"/>
      <c r="C227" s="145"/>
      <c r="D227" s="52">
        <f t="shared" si="3"/>
        <v>0</v>
      </c>
    </row>
    <row r="228" spans="1:4" ht="13.5" customHeight="1">
      <c r="A228" s="151" t="s">
        <v>159</v>
      </c>
      <c r="B228" s="145"/>
      <c r="C228" s="145"/>
      <c r="D228" s="52">
        <f t="shared" si="3"/>
        <v>0</v>
      </c>
    </row>
    <row r="229" spans="1:4" ht="13.5" customHeight="1">
      <c r="A229" s="143" t="s">
        <v>45</v>
      </c>
      <c r="B229" s="145"/>
      <c r="C229" s="145"/>
      <c r="D229" s="52">
        <f t="shared" si="3"/>
        <v>0</v>
      </c>
    </row>
    <row r="230" spans="1:4" ht="13.5" customHeight="1">
      <c r="A230" s="143" t="s">
        <v>160</v>
      </c>
      <c r="B230" s="145"/>
      <c r="C230" s="145"/>
      <c r="D230" s="52">
        <f t="shared" si="3"/>
        <v>0</v>
      </c>
    </row>
    <row r="231" spans="1:4" ht="13.5" customHeight="1">
      <c r="A231" s="155" t="s">
        <v>161</v>
      </c>
      <c r="B231" s="141">
        <f>SUM(B232:B245)</f>
        <v>5324</v>
      </c>
      <c r="C231" s="141">
        <f>SUM(C232:C245)</f>
        <v>2795</v>
      </c>
      <c r="D231" s="52">
        <f t="shared" si="3"/>
        <v>52.5</v>
      </c>
    </row>
    <row r="232" spans="1:4" ht="13.5" customHeight="1">
      <c r="A232" s="143" t="s">
        <v>36</v>
      </c>
      <c r="B232" s="51">
        <v>4376</v>
      </c>
      <c r="C232" s="51">
        <v>2300</v>
      </c>
      <c r="D232" s="52">
        <f t="shared" si="3"/>
        <v>52.56</v>
      </c>
    </row>
    <row r="233" spans="1:4" ht="13.5" customHeight="1">
      <c r="A233" s="143" t="s">
        <v>37</v>
      </c>
      <c r="B233" s="51"/>
      <c r="C233" s="51"/>
      <c r="D233" s="52">
        <f t="shared" si="3"/>
        <v>0</v>
      </c>
    </row>
    <row r="234" spans="1:4" ht="13.5" customHeight="1">
      <c r="A234" s="143" t="s">
        <v>38</v>
      </c>
      <c r="B234" s="51"/>
      <c r="C234" s="51"/>
      <c r="D234" s="52">
        <f t="shared" si="3"/>
        <v>0</v>
      </c>
    </row>
    <row r="235" spans="1:4" ht="13.5" customHeight="1">
      <c r="A235" s="151" t="s">
        <v>162</v>
      </c>
      <c r="B235" s="51"/>
      <c r="C235" s="51"/>
      <c r="D235" s="52">
        <f t="shared" si="3"/>
        <v>0</v>
      </c>
    </row>
    <row r="236" spans="1:4" ht="13.5" customHeight="1">
      <c r="A236" s="151" t="s">
        <v>163</v>
      </c>
      <c r="B236" s="51"/>
      <c r="C236" s="51"/>
      <c r="D236" s="52">
        <f t="shared" si="3"/>
        <v>0</v>
      </c>
    </row>
    <row r="237" spans="1:4" ht="13.5" customHeight="1">
      <c r="A237" s="143" t="s">
        <v>77</v>
      </c>
      <c r="B237" s="51"/>
      <c r="C237" s="51"/>
      <c r="D237" s="52">
        <f t="shared" si="3"/>
        <v>0</v>
      </c>
    </row>
    <row r="238" spans="1:4" ht="13.5" customHeight="1">
      <c r="A238" s="151" t="s">
        <v>164</v>
      </c>
      <c r="B238" s="51"/>
      <c r="C238" s="51"/>
      <c r="D238" s="52">
        <f t="shared" si="3"/>
        <v>0</v>
      </c>
    </row>
    <row r="239" spans="1:4" ht="13.5" customHeight="1">
      <c r="A239" s="143" t="s">
        <v>165</v>
      </c>
      <c r="B239" s="51">
        <v>30</v>
      </c>
      <c r="C239" s="51"/>
      <c r="D239" s="52">
        <f t="shared" si="3"/>
        <v>0</v>
      </c>
    </row>
    <row r="240" spans="1:4" ht="13.5" customHeight="1">
      <c r="A240" s="143" t="s">
        <v>166</v>
      </c>
      <c r="B240" s="51"/>
      <c r="C240" s="51"/>
      <c r="D240" s="52">
        <f t="shared" si="3"/>
        <v>0</v>
      </c>
    </row>
    <row r="241" spans="1:4" ht="13.5" customHeight="1">
      <c r="A241" s="143" t="s">
        <v>167</v>
      </c>
      <c r="B241" s="51"/>
      <c r="C241" s="51"/>
      <c r="D241" s="52">
        <f t="shared" si="3"/>
        <v>0</v>
      </c>
    </row>
    <row r="242" spans="1:4" ht="13.5" customHeight="1">
      <c r="A242" s="151" t="s">
        <v>168</v>
      </c>
      <c r="B242" s="51"/>
      <c r="C242" s="51"/>
      <c r="D242" s="52">
        <f t="shared" si="3"/>
        <v>0</v>
      </c>
    </row>
    <row r="243" spans="1:4" ht="13.5" customHeight="1">
      <c r="A243" s="151" t="s">
        <v>169</v>
      </c>
      <c r="B243" s="51"/>
      <c r="C243" s="51"/>
      <c r="D243" s="52">
        <f t="shared" si="3"/>
        <v>0</v>
      </c>
    </row>
    <row r="244" spans="1:4" ht="13.5" customHeight="1">
      <c r="A244" s="143" t="s">
        <v>45</v>
      </c>
      <c r="B244" s="51">
        <v>715</v>
      </c>
      <c r="C244" s="51">
        <v>495</v>
      </c>
      <c r="D244" s="52">
        <f t="shared" si="3"/>
        <v>69.23</v>
      </c>
    </row>
    <row r="245" spans="1:4" ht="13.5" customHeight="1">
      <c r="A245" s="143" t="s">
        <v>170</v>
      </c>
      <c r="B245" s="51">
        <v>203</v>
      </c>
      <c r="C245" s="51"/>
      <c r="D245" s="52">
        <f t="shared" si="3"/>
        <v>0</v>
      </c>
    </row>
    <row r="246" spans="1:4" ht="13.5" customHeight="1">
      <c r="A246" s="147" t="s">
        <v>171</v>
      </c>
      <c r="B246" s="52">
        <f>SUM(B247:B248)</f>
        <v>62</v>
      </c>
      <c r="C246" s="52">
        <f>SUM(C247:C248)</f>
        <v>60</v>
      </c>
      <c r="D246" s="52">
        <f t="shared" si="3"/>
        <v>96.77</v>
      </c>
    </row>
    <row r="247" spans="1:4" ht="13.5" customHeight="1">
      <c r="A247" s="144" t="s">
        <v>172</v>
      </c>
      <c r="B247" s="51">
        <v>0</v>
      </c>
      <c r="C247" s="51"/>
      <c r="D247" s="52">
        <f t="shared" si="3"/>
        <v>0</v>
      </c>
    </row>
    <row r="248" spans="1:4" ht="13.5" customHeight="1">
      <c r="A248" s="144" t="s">
        <v>173</v>
      </c>
      <c r="B248" s="51">
        <v>62</v>
      </c>
      <c r="C248" s="51">
        <v>60</v>
      </c>
      <c r="D248" s="52">
        <f t="shared" si="3"/>
        <v>96.77</v>
      </c>
    </row>
    <row r="249" spans="1:4" ht="13.5" customHeight="1">
      <c r="A249" s="140" t="s">
        <v>174</v>
      </c>
      <c r="B249" s="52">
        <f>B250+B252</f>
        <v>0</v>
      </c>
      <c r="C249" s="52">
        <f>C250+C252</f>
        <v>0</v>
      </c>
      <c r="D249" s="52">
        <f t="shared" si="3"/>
        <v>0</v>
      </c>
    </row>
    <row r="250" spans="1:4" ht="13.5" customHeight="1">
      <c r="A250" s="143" t="s">
        <v>175</v>
      </c>
      <c r="B250" s="51">
        <f>B251</f>
        <v>0</v>
      </c>
      <c r="C250" s="51">
        <f>C251</f>
        <v>0</v>
      </c>
      <c r="D250" s="52">
        <f t="shared" si="3"/>
        <v>0</v>
      </c>
    </row>
    <row r="251" spans="1:4" ht="13.5" customHeight="1">
      <c r="A251" s="151" t="s">
        <v>176</v>
      </c>
      <c r="B251" s="51"/>
      <c r="C251" s="51"/>
      <c r="D251" s="52">
        <f t="shared" si="3"/>
        <v>0</v>
      </c>
    </row>
    <row r="252" spans="1:4" ht="13.5" customHeight="1">
      <c r="A252" s="143" t="s">
        <v>177</v>
      </c>
      <c r="B252" s="51"/>
      <c r="C252" s="51"/>
      <c r="D252" s="52">
        <f t="shared" si="3"/>
        <v>0</v>
      </c>
    </row>
    <row r="253" spans="1:4" ht="13.5" customHeight="1">
      <c r="A253" s="140" t="s">
        <v>178</v>
      </c>
      <c r="B253" s="52">
        <f>B254+B264</f>
        <v>330</v>
      </c>
      <c r="C253" s="52">
        <f>C254+C264</f>
        <v>197</v>
      </c>
      <c r="D253" s="52">
        <f t="shared" si="3"/>
        <v>59.7</v>
      </c>
    </row>
    <row r="254" spans="1:4" ht="13.5" customHeight="1">
      <c r="A254" s="147" t="s">
        <v>179</v>
      </c>
      <c r="B254" s="52">
        <f>SUM(B255:B263)</f>
        <v>0</v>
      </c>
      <c r="C254" s="52">
        <f>SUM(C255:C263)</f>
        <v>0</v>
      </c>
      <c r="D254" s="52">
        <f t="shared" si="3"/>
        <v>0</v>
      </c>
    </row>
    <row r="255" spans="1:4" ht="13.5" customHeight="1">
      <c r="A255" s="144" t="s">
        <v>180</v>
      </c>
      <c r="B255" s="51"/>
      <c r="C255" s="51"/>
      <c r="D255" s="52">
        <f t="shared" si="3"/>
        <v>0</v>
      </c>
    </row>
    <row r="256" spans="1:4" ht="13.5" customHeight="1">
      <c r="A256" s="143" t="s">
        <v>181</v>
      </c>
      <c r="B256" s="51"/>
      <c r="C256" s="51"/>
      <c r="D256" s="52">
        <f t="shared" si="3"/>
        <v>0</v>
      </c>
    </row>
    <row r="257" spans="1:4" ht="13.5" customHeight="1">
      <c r="A257" s="143" t="s">
        <v>182</v>
      </c>
      <c r="B257" s="51"/>
      <c r="C257" s="51"/>
      <c r="D257" s="52">
        <f t="shared" si="3"/>
        <v>0</v>
      </c>
    </row>
    <row r="258" spans="1:4" ht="13.5" customHeight="1">
      <c r="A258" s="143" t="s">
        <v>183</v>
      </c>
      <c r="B258" s="51"/>
      <c r="C258" s="51"/>
      <c r="D258" s="52">
        <f t="shared" si="3"/>
        <v>0</v>
      </c>
    </row>
    <row r="259" spans="1:4" ht="13.5" customHeight="1">
      <c r="A259" s="144" t="s">
        <v>184</v>
      </c>
      <c r="B259" s="51"/>
      <c r="C259" s="51"/>
      <c r="D259" s="52">
        <f t="shared" si="3"/>
        <v>0</v>
      </c>
    </row>
    <row r="260" spans="1:4" ht="13.5" customHeight="1">
      <c r="A260" s="144" t="s">
        <v>185</v>
      </c>
      <c r="B260" s="51"/>
      <c r="C260" s="51"/>
      <c r="D260" s="52">
        <f t="shared" si="3"/>
        <v>0</v>
      </c>
    </row>
    <row r="261" spans="1:4" ht="13.5" customHeight="1">
      <c r="A261" s="144" t="s">
        <v>186</v>
      </c>
      <c r="B261" s="51"/>
      <c r="C261" s="51"/>
      <c r="D261" s="52">
        <f aca="true" t="shared" si="4" ref="D261:D326">ROUND(IF(B261=0,0,C261/B261*100),2)</f>
        <v>0</v>
      </c>
    </row>
    <row r="262" spans="1:4" ht="13.5" customHeight="1">
      <c r="A262" s="144" t="s">
        <v>187</v>
      </c>
      <c r="B262" s="51"/>
      <c r="C262" s="51"/>
      <c r="D262" s="52">
        <f t="shared" si="4"/>
        <v>0</v>
      </c>
    </row>
    <row r="263" spans="1:4" ht="13.5" customHeight="1">
      <c r="A263" s="144" t="s">
        <v>188</v>
      </c>
      <c r="B263" s="51"/>
      <c r="C263" s="51"/>
      <c r="D263" s="52">
        <f t="shared" si="4"/>
        <v>0</v>
      </c>
    </row>
    <row r="264" spans="1:4" ht="13.5" customHeight="1">
      <c r="A264" s="147" t="s">
        <v>189</v>
      </c>
      <c r="B264" s="52">
        <v>330</v>
      </c>
      <c r="C264" s="52">
        <v>197</v>
      </c>
      <c r="D264" s="52">
        <f t="shared" si="4"/>
        <v>59.7</v>
      </c>
    </row>
    <row r="265" spans="1:4" ht="13.5" customHeight="1">
      <c r="A265" s="140" t="s">
        <v>190</v>
      </c>
      <c r="B265" s="52">
        <f>B266+B269+B280+B287+B295+B304+B320+B330+B340+B348+B354</f>
        <v>30554</v>
      </c>
      <c r="C265" s="52">
        <f>C266+C269+C280+C287+C295+C304+C320+C330+C340+C348+C354</f>
        <v>22344</v>
      </c>
      <c r="D265" s="52">
        <f t="shared" si="4"/>
        <v>73.13</v>
      </c>
    </row>
    <row r="266" spans="1:4" ht="13.5" customHeight="1">
      <c r="A266" s="142" t="s">
        <v>191</v>
      </c>
      <c r="B266" s="52">
        <f>SUM(B267:B268)</f>
        <v>662</v>
      </c>
      <c r="C266" s="52">
        <f>SUM(C267:C268)</f>
        <v>560</v>
      </c>
      <c r="D266" s="52">
        <f t="shared" si="4"/>
        <v>84.59</v>
      </c>
    </row>
    <row r="267" spans="1:4" ht="13.5" customHeight="1">
      <c r="A267" s="143" t="s">
        <v>192</v>
      </c>
      <c r="B267" s="51">
        <v>0</v>
      </c>
      <c r="C267" s="51"/>
      <c r="D267" s="52">
        <f t="shared" si="4"/>
        <v>0</v>
      </c>
    </row>
    <row r="268" spans="1:4" ht="13.5" customHeight="1">
      <c r="A268" s="144" t="s">
        <v>193</v>
      </c>
      <c r="B268" s="51">
        <v>662</v>
      </c>
      <c r="C268" s="51">
        <v>560</v>
      </c>
      <c r="D268" s="52">
        <f t="shared" si="4"/>
        <v>84.59</v>
      </c>
    </row>
    <row r="269" spans="1:4" ht="13.5" customHeight="1">
      <c r="A269" s="147" t="s">
        <v>194</v>
      </c>
      <c r="B269" s="52">
        <f>SUM(B270:B279)</f>
        <v>18917</v>
      </c>
      <c r="C269" s="52">
        <f>SUM(C270:C279)</f>
        <v>13862</v>
      </c>
      <c r="D269" s="52">
        <f t="shared" si="4"/>
        <v>73.28</v>
      </c>
    </row>
    <row r="270" spans="1:4" ht="13.5" customHeight="1">
      <c r="A270" s="144" t="s">
        <v>36</v>
      </c>
      <c r="B270" s="51">
        <v>18827</v>
      </c>
      <c r="C270" s="51">
        <v>13795</v>
      </c>
      <c r="D270" s="52">
        <f t="shared" si="4"/>
        <v>73.27</v>
      </c>
    </row>
    <row r="271" spans="1:4" ht="13.5" customHeight="1">
      <c r="A271" s="144" t="s">
        <v>37</v>
      </c>
      <c r="B271" s="51">
        <v>0</v>
      </c>
      <c r="C271" s="51"/>
      <c r="D271" s="52">
        <f t="shared" si="4"/>
        <v>0</v>
      </c>
    </row>
    <row r="272" spans="1:4" ht="13.5" customHeight="1">
      <c r="A272" s="144" t="s">
        <v>38</v>
      </c>
      <c r="B272" s="51">
        <v>0</v>
      </c>
      <c r="C272" s="51"/>
      <c r="D272" s="52">
        <f t="shared" si="4"/>
        <v>0</v>
      </c>
    </row>
    <row r="273" spans="1:4" ht="13.5" customHeight="1">
      <c r="A273" s="144" t="s">
        <v>77</v>
      </c>
      <c r="B273" s="51">
        <v>0</v>
      </c>
      <c r="C273" s="51"/>
      <c r="D273" s="52">
        <f t="shared" si="4"/>
        <v>0</v>
      </c>
    </row>
    <row r="274" spans="1:4" ht="13.5" customHeight="1">
      <c r="A274" s="144" t="s">
        <v>195</v>
      </c>
      <c r="B274" s="51">
        <v>0</v>
      </c>
      <c r="C274" s="51"/>
      <c r="D274" s="52">
        <f t="shared" si="4"/>
        <v>0</v>
      </c>
    </row>
    <row r="275" spans="1:4" ht="13.5" customHeight="1">
      <c r="A275" s="144" t="s">
        <v>196</v>
      </c>
      <c r="B275" s="51">
        <v>0</v>
      </c>
      <c r="C275" s="51"/>
      <c r="D275" s="52">
        <f t="shared" si="4"/>
        <v>0</v>
      </c>
    </row>
    <row r="276" spans="1:4" ht="13.5" customHeight="1">
      <c r="A276" s="149" t="s">
        <v>197</v>
      </c>
      <c r="B276" s="51">
        <v>0</v>
      </c>
      <c r="C276" s="51"/>
      <c r="D276" s="52">
        <f t="shared" si="4"/>
        <v>0</v>
      </c>
    </row>
    <row r="277" spans="1:4" ht="13.5" customHeight="1">
      <c r="A277" s="149" t="s">
        <v>198</v>
      </c>
      <c r="B277" s="51"/>
      <c r="C277" s="51"/>
      <c r="D277" s="52">
        <f t="shared" si="4"/>
        <v>0</v>
      </c>
    </row>
    <row r="278" spans="1:4" ht="13.5" customHeight="1">
      <c r="A278" s="144" t="s">
        <v>45</v>
      </c>
      <c r="B278" s="51"/>
      <c r="C278" s="51"/>
      <c r="D278" s="52">
        <f t="shared" si="4"/>
        <v>0</v>
      </c>
    </row>
    <row r="279" spans="1:4" ht="13.5" customHeight="1">
      <c r="A279" s="144" t="s">
        <v>199</v>
      </c>
      <c r="B279" s="51">
        <v>90</v>
      </c>
      <c r="C279" s="51">
        <v>67</v>
      </c>
      <c r="D279" s="52">
        <f t="shared" si="4"/>
        <v>74.44</v>
      </c>
    </row>
    <row r="280" spans="1:4" ht="13.5" customHeight="1">
      <c r="A280" s="142" t="s">
        <v>200</v>
      </c>
      <c r="B280" s="52">
        <f>SUM(B281:B286)</f>
        <v>0</v>
      </c>
      <c r="C280" s="52">
        <f>SUM(C281:C286)</f>
        <v>0</v>
      </c>
      <c r="D280" s="52">
        <f t="shared" si="4"/>
        <v>0</v>
      </c>
    </row>
    <row r="281" spans="1:4" ht="13.5" customHeight="1">
      <c r="A281" s="143" t="s">
        <v>36</v>
      </c>
      <c r="B281" s="51"/>
      <c r="C281" s="51"/>
      <c r="D281" s="52">
        <f t="shared" si="4"/>
        <v>0</v>
      </c>
    </row>
    <row r="282" spans="1:4" ht="13.5" customHeight="1">
      <c r="A282" s="143" t="s">
        <v>37</v>
      </c>
      <c r="B282" s="51"/>
      <c r="C282" s="51"/>
      <c r="D282" s="52">
        <f t="shared" si="4"/>
        <v>0</v>
      </c>
    </row>
    <row r="283" spans="1:4" ht="13.5" customHeight="1">
      <c r="A283" s="144" t="s">
        <v>38</v>
      </c>
      <c r="B283" s="51"/>
      <c r="C283" s="51"/>
      <c r="D283" s="52">
        <f t="shared" si="4"/>
        <v>0</v>
      </c>
    </row>
    <row r="284" spans="1:4" ht="13.5" customHeight="1">
      <c r="A284" s="144" t="s">
        <v>201</v>
      </c>
      <c r="B284" s="51"/>
      <c r="C284" s="51"/>
      <c r="D284" s="52">
        <f t="shared" si="4"/>
        <v>0</v>
      </c>
    </row>
    <row r="285" spans="1:4" ht="13.5" customHeight="1">
      <c r="A285" s="144" t="s">
        <v>45</v>
      </c>
      <c r="B285" s="51"/>
      <c r="C285" s="51"/>
      <c r="D285" s="52">
        <f t="shared" si="4"/>
        <v>0</v>
      </c>
    </row>
    <row r="286" spans="1:4" ht="13.5" customHeight="1">
      <c r="A286" s="51" t="s">
        <v>202</v>
      </c>
      <c r="B286" s="51"/>
      <c r="C286" s="51"/>
      <c r="D286" s="52">
        <f t="shared" si="4"/>
        <v>0</v>
      </c>
    </row>
    <row r="287" spans="1:4" ht="13.5" customHeight="1">
      <c r="A287" s="148" t="s">
        <v>203</v>
      </c>
      <c r="B287" s="52">
        <f>SUM(B288:B294)</f>
        <v>2688</v>
      </c>
      <c r="C287" s="52">
        <f>SUM(C288:C294)</f>
        <v>1715</v>
      </c>
      <c r="D287" s="52">
        <f t="shared" si="4"/>
        <v>63.8</v>
      </c>
    </row>
    <row r="288" spans="1:4" ht="13.5" customHeight="1">
      <c r="A288" s="143" t="s">
        <v>36</v>
      </c>
      <c r="B288" s="51">
        <v>2688</v>
      </c>
      <c r="C288" s="51">
        <v>1715</v>
      </c>
      <c r="D288" s="52">
        <f t="shared" si="4"/>
        <v>63.8</v>
      </c>
    </row>
    <row r="289" spans="1:4" ht="13.5" customHeight="1">
      <c r="A289" s="143" t="s">
        <v>37</v>
      </c>
      <c r="B289" s="51"/>
      <c r="C289" s="51"/>
      <c r="D289" s="52">
        <f t="shared" si="4"/>
        <v>0</v>
      </c>
    </row>
    <row r="290" spans="1:4" ht="13.5" customHeight="1">
      <c r="A290" s="144" t="s">
        <v>38</v>
      </c>
      <c r="B290" s="51"/>
      <c r="C290" s="51"/>
      <c r="D290" s="52">
        <f t="shared" si="4"/>
        <v>0</v>
      </c>
    </row>
    <row r="291" spans="1:4" ht="13.5" customHeight="1">
      <c r="A291" s="144" t="s">
        <v>204</v>
      </c>
      <c r="B291" s="51"/>
      <c r="C291" s="51"/>
      <c r="D291" s="52">
        <f t="shared" si="4"/>
        <v>0</v>
      </c>
    </row>
    <row r="292" spans="1:4" ht="13.5" customHeight="1">
      <c r="A292" s="144" t="s">
        <v>205</v>
      </c>
      <c r="B292" s="51"/>
      <c r="C292" s="51"/>
      <c r="D292" s="52">
        <f t="shared" si="4"/>
        <v>0</v>
      </c>
    </row>
    <row r="293" spans="1:4" ht="13.5" customHeight="1">
      <c r="A293" s="144" t="s">
        <v>45</v>
      </c>
      <c r="B293" s="51"/>
      <c r="C293" s="51"/>
      <c r="D293" s="52">
        <f t="shared" si="4"/>
        <v>0</v>
      </c>
    </row>
    <row r="294" spans="1:4" ht="13.5" customHeight="1">
      <c r="A294" s="144" t="s">
        <v>206</v>
      </c>
      <c r="B294" s="51"/>
      <c r="C294" s="51"/>
      <c r="D294" s="52">
        <f t="shared" si="4"/>
        <v>0</v>
      </c>
    </row>
    <row r="295" spans="1:4" ht="13.5" customHeight="1">
      <c r="A295" s="140" t="s">
        <v>207</v>
      </c>
      <c r="B295" s="52">
        <f>SUM(B296:B303)</f>
        <v>6420</v>
      </c>
      <c r="C295" s="52">
        <f>SUM(C296:C303)</f>
        <v>5077</v>
      </c>
      <c r="D295" s="52">
        <f t="shared" si="4"/>
        <v>79.08</v>
      </c>
    </row>
    <row r="296" spans="1:4" ht="13.5" customHeight="1">
      <c r="A296" s="143" t="s">
        <v>36</v>
      </c>
      <c r="B296" s="51">
        <v>5541</v>
      </c>
      <c r="C296" s="51">
        <v>5077</v>
      </c>
      <c r="D296" s="52">
        <f t="shared" si="4"/>
        <v>91.63</v>
      </c>
    </row>
    <row r="297" spans="1:4" ht="13.5" customHeight="1">
      <c r="A297" s="143" t="s">
        <v>37</v>
      </c>
      <c r="B297" s="51">
        <v>879</v>
      </c>
      <c r="C297" s="51"/>
      <c r="D297" s="52">
        <f t="shared" si="4"/>
        <v>0</v>
      </c>
    </row>
    <row r="298" spans="1:4" ht="13.5" customHeight="1">
      <c r="A298" s="143" t="s">
        <v>38</v>
      </c>
      <c r="B298" s="51"/>
      <c r="C298" s="51"/>
      <c r="D298" s="52">
        <f t="shared" si="4"/>
        <v>0</v>
      </c>
    </row>
    <row r="299" spans="1:4" ht="13.5" customHeight="1">
      <c r="A299" s="144" t="s">
        <v>208</v>
      </c>
      <c r="B299" s="51"/>
      <c r="C299" s="51"/>
      <c r="D299" s="52">
        <f t="shared" si="4"/>
        <v>0</v>
      </c>
    </row>
    <row r="300" spans="1:4" ht="13.5" customHeight="1">
      <c r="A300" s="144" t="s">
        <v>209</v>
      </c>
      <c r="B300" s="51"/>
      <c r="C300" s="51"/>
      <c r="D300" s="52">
        <f t="shared" si="4"/>
        <v>0</v>
      </c>
    </row>
    <row r="301" spans="1:4" ht="13.5" customHeight="1">
      <c r="A301" s="144" t="s">
        <v>210</v>
      </c>
      <c r="B301" s="51"/>
      <c r="C301" s="51"/>
      <c r="D301" s="52">
        <f t="shared" si="4"/>
        <v>0</v>
      </c>
    </row>
    <row r="302" spans="1:4" ht="13.5" customHeight="1">
      <c r="A302" s="143" t="s">
        <v>45</v>
      </c>
      <c r="B302" s="51"/>
      <c r="C302" s="51"/>
      <c r="D302" s="52">
        <f t="shared" si="4"/>
        <v>0</v>
      </c>
    </row>
    <row r="303" spans="1:4" ht="13.5" customHeight="1">
      <c r="A303" s="143" t="s">
        <v>211</v>
      </c>
      <c r="B303" s="51"/>
      <c r="C303" s="51"/>
      <c r="D303" s="52">
        <f t="shared" si="4"/>
        <v>0</v>
      </c>
    </row>
    <row r="304" spans="1:4" ht="13.5" customHeight="1">
      <c r="A304" s="142" t="s">
        <v>212</v>
      </c>
      <c r="B304" s="52">
        <f>SUM(B305:B319)</f>
        <v>1570</v>
      </c>
      <c r="C304" s="52">
        <f>SUM(C305:C319)</f>
        <v>1110</v>
      </c>
      <c r="D304" s="52">
        <f t="shared" si="4"/>
        <v>70.7</v>
      </c>
    </row>
    <row r="305" spans="1:4" ht="13.5" customHeight="1">
      <c r="A305" s="144" t="s">
        <v>36</v>
      </c>
      <c r="B305" s="51">
        <v>809</v>
      </c>
      <c r="C305" s="51">
        <v>480</v>
      </c>
      <c r="D305" s="52">
        <f t="shared" si="4"/>
        <v>59.33</v>
      </c>
    </row>
    <row r="306" spans="1:4" ht="13.5" customHeight="1">
      <c r="A306" s="144" t="s">
        <v>37</v>
      </c>
      <c r="B306" s="51">
        <v>0</v>
      </c>
      <c r="C306" s="51"/>
      <c r="D306" s="52">
        <f t="shared" si="4"/>
        <v>0</v>
      </c>
    </row>
    <row r="307" spans="1:4" ht="13.5" customHeight="1">
      <c r="A307" s="144" t="s">
        <v>38</v>
      </c>
      <c r="B307" s="51">
        <v>0</v>
      </c>
      <c r="C307" s="51"/>
      <c r="D307" s="52">
        <f t="shared" si="4"/>
        <v>0</v>
      </c>
    </row>
    <row r="308" spans="1:4" ht="13.5" customHeight="1">
      <c r="A308" s="51" t="s">
        <v>213</v>
      </c>
      <c r="B308" s="51">
        <v>56</v>
      </c>
      <c r="C308" s="51"/>
      <c r="D308" s="52">
        <f t="shared" si="4"/>
        <v>0</v>
      </c>
    </row>
    <row r="309" spans="1:4" ht="13.5" customHeight="1">
      <c r="A309" s="143" t="s">
        <v>214</v>
      </c>
      <c r="B309" s="51">
        <v>0</v>
      </c>
      <c r="C309" s="51"/>
      <c r="D309" s="52">
        <f t="shared" si="4"/>
        <v>0</v>
      </c>
    </row>
    <row r="310" spans="1:4" ht="13.5" customHeight="1">
      <c r="A310" s="143" t="s">
        <v>215</v>
      </c>
      <c r="B310" s="51">
        <v>510</v>
      </c>
      <c r="C310" s="51">
        <v>531</v>
      </c>
      <c r="D310" s="52">
        <f t="shared" si="4"/>
        <v>104.12</v>
      </c>
    </row>
    <row r="311" spans="1:4" ht="13.5" customHeight="1">
      <c r="A311" s="146" t="s">
        <v>216</v>
      </c>
      <c r="B311" s="51">
        <v>0</v>
      </c>
      <c r="C311" s="51"/>
      <c r="D311" s="52">
        <f t="shared" si="4"/>
        <v>0</v>
      </c>
    </row>
    <row r="312" spans="1:4" ht="13.5" customHeight="1">
      <c r="A312" s="144" t="s">
        <v>217</v>
      </c>
      <c r="B312" s="51">
        <v>0</v>
      </c>
      <c r="C312" s="51"/>
      <c r="D312" s="52">
        <f t="shared" si="4"/>
        <v>0</v>
      </c>
    </row>
    <row r="313" spans="1:4" ht="13.5" customHeight="1">
      <c r="A313" s="144" t="s">
        <v>218</v>
      </c>
      <c r="B313" s="51">
        <v>0</v>
      </c>
      <c r="C313" s="51"/>
      <c r="D313" s="52">
        <f t="shared" si="4"/>
        <v>0</v>
      </c>
    </row>
    <row r="314" spans="1:4" ht="13.5" customHeight="1">
      <c r="A314" s="144" t="s">
        <v>219</v>
      </c>
      <c r="B314" s="51">
        <v>21</v>
      </c>
      <c r="C314" s="51"/>
      <c r="D314" s="52">
        <f t="shared" si="4"/>
        <v>0</v>
      </c>
    </row>
    <row r="315" spans="1:4" ht="13.5" customHeight="1">
      <c r="A315" s="144" t="s">
        <v>220</v>
      </c>
      <c r="B315" s="51">
        <v>0</v>
      </c>
      <c r="C315" s="51"/>
      <c r="D315" s="52">
        <f t="shared" si="4"/>
        <v>0</v>
      </c>
    </row>
    <row r="316" spans="1:4" ht="13.5" customHeight="1">
      <c r="A316" s="144" t="s">
        <v>221</v>
      </c>
      <c r="B316" s="51">
        <v>0</v>
      </c>
      <c r="C316" s="51"/>
      <c r="D316" s="52">
        <f t="shared" si="4"/>
        <v>0</v>
      </c>
    </row>
    <row r="317" spans="1:4" ht="13.5" customHeight="1">
      <c r="A317" s="144" t="s">
        <v>77</v>
      </c>
      <c r="B317" s="51">
        <v>0</v>
      </c>
      <c r="C317" s="51"/>
      <c r="D317" s="52">
        <f t="shared" si="4"/>
        <v>0</v>
      </c>
    </row>
    <row r="318" spans="1:4" ht="13.5" customHeight="1">
      <c r="A318" s="144" t="s">
        <v>45</v>
      </c>
      <c r="B318" s="51">
        <v>174</v>
      </c>
      <c r="C318" s="51">
        <v>99</v>
      </c>
      <c r="D318" s="52">
        <f t="shared" si="4"/>
        <v>56.9</v>
      </c>
    </row>
    <row r="319" spans="1:4" ht="13.5" customHeight="1">
      <c r="A319" s="143" t="s">
        <v>222</v>
      </c>
      <c r="B319" s="51">
        <v>0</v>
      </c>
      <c r="C319" s="51"/>
      <c r="D319" s="52">
        <f t="shared" si="4"/>
        <v>0</v>
      </c>
    </row>
    <row r="320" spans="1:4" ht="13.5" customHeight="1">
      <c r="A320" s="148" t="s">
        <v>223</v>
      </c>
      <c r="B320" s="52">
        <f>SUM(B321:B329)</f>
        <v>0</v>
      </c>
      <c r="C320" s="52">
        <f>SUM(C321:C329)</f>
        <v>0</v>
      </c>
      <c r="D320" s="52">
        <f t="shared" si="4"/>
        <v>0</v>
      </c>
    </row>
    <row r="321" spans="1:4" ht="13.5" customHeight="1">
      <c r="A321" s="143" t="s">
        <v>36</v>
      </c>
      <c r="B321" s="51"/>
      <c r="C321" s="51"/>
      <c r="D321" s="52">
        <f t="shared" si="4"/>
        <v>0</v>
      </c>
    </row>
    <row r="322" spans="1:4" ht="13.5" customHeight="1">
      <c r="A322" s="144" t="s">
        <v>37</v>
      </c>
      <c r="B322" s="51"/>
      <c r="C322" s="51"/>
      <c r="D322" s="52">
        <f t="shared" si="4"/>
        <v>0</v>
      </c>
    </row>
    <row r="323" spans="1:4" ht="13.5" customHeight="1">
      <c r="A323" s="144" t="s">
        <v>38</v>
      </c>
      <c r="B323" s="51"/>
      <c r="C323" s="51"/>
      <c r="D323" s="52">
        <f t="shared" si="4"/>
        <v>0</v>
      </c>
    </row>
    <row r="324" spans="1:4" ht="13.5" customHeight="1">
      <c r="A324" s="144" t="s">
        <v>224</v>
      </c>
      <c r="B324" s="51"/>
      <c r="C324" s="51"/>
      <c r="D324" s="52">
        <f t="shared" si="4"/>
        <v>0</v>
      </c>
    </row>
    <row r="325" spans="1:4" ht="13.5" customHeight="1">
      <c r="A325" s="51" t="s">
        <v>225</v>
      </c>
      <c r="B325" s="51"/>
      <c r="C325" s="51"/>
      <c r="D325" s="52">
        <f t="shared" si="4"/>
        <v>0</v>
      </c>
    </row>
    <row r="326" spans="1:4" ht="13.5" customHeight="1">
      <c r="A326" s="143" t="s">
        <v>226</v>
      </c>
      <c r="B326" s="51"/>
      <c r="C326" s="51"/>
      <c r="D326" s="52">
        <f t="shared" si="4"/>
        <v>0</v>
      </c>
    </row>
    <row r="327" spans="1:4" ht="13.5" customHeight="1">
      <c r="A327" s="143" t="s">
        <v>77</v>
      </c>
      <c r="B327" s="51"/>
      <c r="C327" s="51"/>
      <c r="D327" s="52">
        <f aca="true" t="shared" si="5" ref="D327:D390">ROUND(IF(B327=0,0,C327/B327*100),2)</f>
        <v>0</v>
      </c>
    </row>
    <row r="328" spans="1:4" ht="13.5" customHeight="1">
      <c r="A328" s="143" t="s">
        <v>45</v>
      </c>
      <c r="B328" s="51"/>
      <c r="C328" s="51"/>
      <c r="D328" s="52">
        <f t="shared" si="5"/>
        <v>0</v>
      </c>
    </row>
    <row r="329" spans="1:4" ht="13.5" customHeight="1">
      <c r="A329" s="143" t="s">
        <v>227</v>
      </c>
      <c r="B329" s="51"/>
      <c r="C329" s="51"/>
      <c r="D329" s="52">
        <f t="shared" si="5"/>
        <v>0</v>
      </c>
    </row>
    <row r="330" spans="1:4" ht="13.5" customHeight="1">
      <c r="A330" s="147" t="s">
        <v>228</v>
      </c>
      <c r="B330" s="52">
        <f>SUM(B331:B339)</f>
        <v>0</v>
      </c>
      <c r="C330" s="52">
        <f>SUM(C331:C339)</f>
        <v>0</v>
      </c>
      <c r="D330" s="52">
        <f t="shared" si="5"/>
        <v>0</v>
      </c>
    </row>
    <row r="331" spans="1:4" ht="13.5" customHeight="1">
      <c r="A331" s="144" t="s">
        <v>36</v>
      </c>
      <c r="B331" s="51"/>
      <c r="C331" s="51"/>
      <c r="D331" s="52">
        <f t="shared" si="5"/>
        <v>0</v>
      </c>
    </row>
    <row r="332" spans="1:4" ht="13.5" customHeight="1">
      <c r="A332" s="144" t="s">
        <v>37</v>
      </c>
      <c r="B332" s="51"/>
      <c r="C332" s="51"/>
      <c r="D332" s="52">
        <f t="shared" si="5"/>
        <v>0</v>
      </c>
    </row>
    <row r="333" spans="1:4" ht="13.5" customHeight="1">
      <c r="A333" s="143" t="s">
        <v>38</v>
      </c>
      <c r="B333" s="51"/>
      <c r="C333" s="51"/>
      <c r="D333" s="52">
        <f t="shared" si="5"/>
        <v>0</v>
      </c>
    </row>
    <row r="334" spans="1:4" ht="13.5" customHeight="1">
      <c r="A334" s="143" t="s">
        <v>229</v>
      </c>
      <c r="B334" s="51"/>
      <c r="C334" s="51"/>
      <c r="D334" s="52">
        <f t="shared" si="5"/>
        <v>0</v>
      </c>
    </row>
    <row r="335" spans="1:4" ht="13.5" customHeight="1">
      <c r="A335" s="143" t="s">
        <v>230</v>
      </c>
      <c r="B335" s="51"/>
      <c r="C335" s="51"/>
      <c r="D335" s="52">
        <f t="shared" si="5"/>
        <v>0</v>
      </c>
    </row>
    <row r="336" spans="1:4" ht="13.5" customHeight="1">
      <c r="A336" s="144" t="s">
        <v>231</v>
      </c>
      <c r="B336" s="51"/>
      <c r="C336" s="51"/>
      <c r="D336" s="52">
        <f t="shared" si="5"/>
        <v>0</v>
      </c>
    </row>
    <row r="337" spans="1:4" ht="13.5" customHeight="1">
      <c r="A337" s="144" t="s">
        <v>77</v>
      </c>
      <c r="B337" s="51"/>
      <c r="C337" s="51"/>
      <c r="D337" s="52">
        <f t="shared" si="5"/>
        <v>0</v>
      </c>
    </row>
    <row r="338" spans="1:4" ht="13.5" customHeight="1">
      <c r="A338" s="144" t="s">
        <v>45</v>
      </c>
      <c r="B338" s="51"/>
      <c r="C338" s="51"/>
      <c r="D338" s="52">
        <f t="shared" si="5"/>
        <v>0</v>
      </c>
    </row>
    <row r="339" spans="1:4" ht="13.5" customHeight="1">
      <c r="A339" s="144" t="s">
        <v>232</v>
      </c>
      <c r="B339" s="51"/>
      <c r="C339" s="51"/>
      <c r="D339" s="52">
        <f t="shared" si="5"/>
        <v>0</v>
      </c>
    </row>
    <row r="340" spans="1:4" ht="13.5" customHeight="1">
      <c r="A340" s="140" t="s">
        <v>233</v>
      </c>
      <c r="B340" s="52">
        <f>SUM(B341:B347)</f>
        <v>0</v>
      </c>
      <c r="C340" s="52">
        <f>SUM(C341:C347)</f>
        <v>0</v>
      </c>
      <c r="D340" s="52">
        <f t="shared" si="5"/>
        <v>0</v>
      </c>
    </row>
    <row r="341" spans="1:4" ht="13.5" customHeight="1">
      <c r="A341" s="143" t="s">
        <v>36</v>
      </c>
      <c r="B341" s="51"/>
      <c r="C341" s="51"/>
      <c r="D341" s="52">
        <f t="shared" si="5"/>
        <v>0</v>
      </c>
    </row>
    <row r="342" spans="1:4" ht="13.5" customHeight="1">
      <c r="A342" s="143" t="s">
        <v>37</v>
      </c>
      <c r="B342" s="51"/>
      <c r="C342" s="51"/>
      <c r="D342" s="52">
        <f t="shared" si="5"/>
        <v>0</v>
      </c>
    </row>
    <row r="343" spans="1:4" ht="13.5" customHeight="1">
      <c r="A343" s="146" t="s">
        <v>38</v>
      </c>
      <c r="B343" s="51"/>
      <c r="C343" s="51"/>
      <c r="D343" s="52">
        <f t="shared" si="5"/>
        <v>0</v>
      </c>
    </row>
    <row r="344" spans="1:4" ht="13.5" customHeight="1">
      <c r="A344" s="150" t="s">
        <v>234</v>
      </c>
      <c r="B344" s="51"/>
      <c r="C344" s="51"/>
      <c r="D344" s="52">
        <f t="shared" si="5"/>
        <v>0</v>
      </c>
    </row>
    <row r="345" spans="1:4" ht="13.5" customHeight="1">
      <c r="A345" s="144" t="s">
        <v>235</v>
      </c>
      <c r="B345" s="51"/>
      <c r="C345" s="51"/>
      <c r="D345" s="52">
        <f t="shared" si="5"/>
        <v>0</v>
      </c>
    </row>
    <row r="346" spans="1:4" ht="13.5" customHeight="1">
      <c r="A346" s="144" t="s">
        <v>45</v>
      </c>
      <c r="B346" s="51"/>
      <c r="C346" s="51"/>
      <c r="D346" s="52">
        <f t="shared" si="5"/>
        <v>0</v>
      </c>
    </row>
    <row r="347" spans="1:4" ht="13.5" customHeight="1">
      <c r="A347" s="143" t="s">
        <v>236</v>
      </c>
      <c r="B347" s="51"/>
      <c r="C347" s="51"/>
      <c r="D347" s="52">
        <f t="shared" si="5"/>
        <v>0</v>
      </c>
    </row>
    <row r="348" spans="1:4" ht="13.5" customHeight="1">
      <c r="A348" s="142" t="s">
        <v>237</v>
      </c>
      <c r="B348" s="52">
        <f>SUM(B349:B353)</f>
        <v>0</v>
      </c>
      <c r="C348" s="52">
        <f>SUM(C349:C353)</f>
        <v>0</v>
      </c>
      <c r="D348" s="52">
        <f t="shared" si="5"/>
        <v>0</v>
      </c>
    </row>
    <row r="349" spans="1:4" ht="13.5" customHeight="1">
      <c r="A349" s="143" t="s">
        <v>36</v>
      </c>
      <c r="B349" s="51"/>
      <c r="C349" s="51"/>
      <c r="D349" s="52">
        <f t="shared" si="5"/>
        <v>0</v>
      </c>
    </row>
    <row r="350" spans="1:4" ht="13.5" customHeight="1">
      <c r="A350" s="144" t="s">
        <v>37</v>
      </c>
      <c r="B350" s="51"/>
      <c r="C350" s="51"/>
      <c r="D350" s="52">
        <f t="shared" si="5"/>
        <v>0</v>
      </c>
    </row>
    <row r="351" spans="1:4" ht="13.5" customHeight="1">
      <c r="A351" s="143" t="s">
        <v>77</v>
      </c>
      <c r="B351" s="51"/>
      <c r="C351" s="51"/>
      <c r="D351" s="52">
        <f t="shared" si="5"/>
        <v>0</v>
      </c>
    </row>
    <row r="352" spans="1:4" ht="13.5" customHeight="1">
      <c r="A352" s="144" t="s">
        <v>238</v>
      </c>
      <c r="B352" s="51"/>
      <c r="C352" s="51"/>
      <c r="D352" s="52">
        <f t="shared" si="5"/>
        <v>0</v>
      </c>
    </row>
    <row r="353" spans="1:4" ht="13.5" customHeight="1">
      <c r="A353" s="143" t="s">
        <v>239</v>
      </c>
      <c r="B353" s="51"/>
      <c r="C353" s="51"/>
      <c r="D353" s="52">
        <f t="shared" si="5"/>
        <v>0</v>
      </c>
    </row>
    <row r="354" spans="1:4" ht="13.5" customHeight="1">
      <c r="A354" s="142" t="s">
        <v>240</v>
      </c>
      <c r="B354" s="52">
        <f>B355</f>
        <v>297</v>
      </c>
      <c r="C354" s="52">
        <f>C355</f>
        <v>20</v>
      </c>
      <c r="D354" s="52">
        <f t="shared" si="5"/>
        <v>6.73</v>
      </c>
    </row>
    <row r="355" spans="1:4" ht="13.5" customHeight="1">
      <c r="A355" s="143" t="s">
        <v>241</v>
      </c>
      <c r="B355" s="51">
        <v>297</v>
      </c>
      <c r="C355" s="51">
        <v>20</v>
      </c>
      <c r="D355" s="52">
        <f t="shared" si="5"/>
        <v>6.73</v>
      </c>
    </row>
    <row r="356" spans="1:4" ht="13.5" customHeight="1">
      <c r="A356" s="140" t="s">
        <v>242</v>
      </c>
      <c r="B356" s="52">
        <f>B357+B362+B371+B377+B383+B387+B391+B395+B401+B408</f>
        <v>45474</v>
      </c>
      <c r="C356" s="52">
        <f>C357+C362+C371+C377+C383+C387+C391+C395+C401+C408</f>
        <v>28535</v>
      </c>
      <c r="D356" s="52">
        <f t="shared" si="5"/>
        <v>62.75</v>
      </c>
    </row>
    <row r="357" spans="1:4" ht="13.5" customHeight="1">
      <c r="A357" s="147" t="s">
        <v>243</v>
      </c>
      <c r="B357" s="52">
        <f>SUM(B358:B361)</f>
        <v>15253</v>
      </c>
      <c r="C357" s="52">
        <f>SUM(C358:C361)</f>
        <v>5625</v>
      </c>
      <c r="D357" s="52">
        <f t="shared" si="5"/>
        <v>36.88</v>
      </c>
    </row>
    <row r="358" spans="1:4" ht="13.5" customHeight="1">
      <c r="A358" s="143" t="s">
        <v>36</v>
      </c>
      <c r="B358" s="51">
        <v>79</v>
      </c>
      <c r="C358" s="51">
        <v>54</v>
      </c>
      <c r="D358" s="52">
        <f t="shared" si="5"/>
        <v>68.35</v>
      </c>
    </row>
    <row r="359" spans="1:4" ht="13.5" customHeight="1">
      <c r="A359" s="143" t="s">
        <v>37</v>
      </c>
      <c r="B359" s="51">
        <v>0</v>
      </c>
      <c r="C359" s="51"/>
      <c r="D359" s="52">
        <f t="shared" si="5"/>
        <v>0</v>
      </c>
    </row>
    <row r="360" spans="1:4" ht="13.5" customHeight="1">
      <c r="A360" s="143" t="s">
        <v>38</v>
      </c>
      <c r="B360" s="51">
        <v>0</v>
      </c>
      <c r="C360" s="51"/>
      <c r="D360" s="52">
        <f t="shared" si="5"/>
        <v>0</v>
      </c>
    </row>
    <row r="361" spans="1:4" ht="13.5" customHeight="1">
      <c r="A361" s="150" t="s">
        <v>244</v>
      </c>
      <c r="B361" s="51">
        <v>15174</v>
      </c>
      <c r="C361" s="51">
        <v>5571</v>
      </c>
      <c r="D361" s="52">
        <f t="shared" si="5"/>
        <v>36.71</v>
      </c>
    </row>
    <row r="362" spans="1:4" ht="13.5" customHeight="1">
      <c r="A362" s="142" t="s">
        <v>245</v>
      </c>
      <c r="B362" s="52">
        <f>SUM(B363:B370)</f>
        <v>26266</v>
      </c>
      <c r="C362" s="52">
        <f>SUM(C363:C370)</f>
        <v>19928</v>
      </c>
      <c r="D362" s="52">
        <f t="shared" si="5"/>
        <v>75.87</v>
      </c>
    </row>
    <row r="363" spans="1:4" ht="13.5" customHeight="1">
      <c r="A363" s="143" t="s">
        <v>246</v>
      </c>
      <c r="B363" s="51">
        <v>2081</v>
      </c>
      <c r="C363" s="51">
        <v>1663</v>
      </c>
      <c r="D363" s="52">
        <f t="shared" si="5"/>
        <v>79.91</v>
      </c>
    </row>
    <row r="364" spans="1:4" ht="13.5" customHeight="1">
      <c r="A364" s="143" t="s">
        <v>247</v>
      </c>
      <c r="B364" s="51">
        <v>21099</v>
      </c>
      <c r="C364" s="51">
        <v>18265</v>
      </c>
      <c r="D364" s="52">
        <f t="shared" si="5"/>
        <v>86.57</v>
      </c>
    </row>
    <row r="365" spans="1:4" ht="13.5" customHeight="1">
      <c r="A365" s="144" t="s">
        <v>248</v>
      </c>
      <c r="B365" s="51">
        <v>0</v>
      </c>
      <c r="C365" s="51"/>
      <c r="D365" s="52">
        <f t="shared" si="5"/>
        <v>0</v>
      </c>
    </row>
    <row r="366" spans="1:4" ht="13.5" customHeight="1">
      <c r="A366" s="144" t="s">
        <v>249</v>
      </c>
      <c r="B366" s="51">
        <v>0</v>
      </c>
      <c r="C366" s="51"/>
      <c r="D366" s="52">
        <f t="shared" si="5"/>
        <v>0</v>
      </c>
    </row>
    <row r="367" spans="1:4" ht="13.5" customHeight="1">
      <c r="A367" s="144" t="s">
        <v>250</v>
      </c>
      <c r="B367" s="51">
        <v>0</v>
      </c>
      <c r="C367" s="51"/>
      <c r="D367" s="52">
        <f t="shared" si="5"/>
        <v>0</v>
      </c>
    </row>
    <row r="368" spans="1:4" ht="13.5" customHeight="1">
      <c r="A368" s="143" t="s">
        <v>251</v>
      </c>
      <c r="B368" s="51">
        <v>0</v>
      </c>
      <c r="C368" s="51"/>
      <c r="D368" s="52">
        <f t="shared" si="5"/>
        <v>0</v>
      </c>
    </row>
    <row r="369" spans="1:4" ht="13.5" customHeight="1">
      <c r="A369" s="143" t="s">
        <v>252</v>
      </c>
      <c r="B369" s="51">
        <v>0</v>
      </c>
      <c r="C369" s="51"/>
      <c r="D369" s="52">
        <f t="shared" si="5"/>
        <v>0</v>
      </c>
    </row>
    <row r="370" spans="1:4" ht="13.5" customHeight="1">
      <c r="A370" s="143" t="s">
        <v>253</v>
      </c>
      <c r="B370" s="51">
        <v>3086</v>
      </c>
      <c r="C370" s="51"/>
      <c r="D370" s="52">
        <f t="shared" si="5"/>
        <v>0</v>
      </c>
    </row>
    <row r="371" spans="1:4" ht="13.5" customHeight="1">
      <c r="A371" s="142" t="s">
        <v>254</v>
      </c>
      <c r="B371" s="52">
        <f>SUM(B372:B376)</f>
        <v>30</v>
      </c>
      <c r="C371" s="52">
        <f>SUM(C372:C376)</f>
        <v>0</v>
      </c>
      <c r="D371" s="52">
        <f t="shared" si="5"/>
        <v>0</v>
      </c>
    </row>
    <row r="372" spans="1:4" ht="13.5" customHeight="1">
      <c r="A372" s="143" t="s">
        <v>255</v>
      </c>
      <c r="B372" s="51"/>
      <c r="C372" s="51"/>
      <c r="D372" s="52">
        <f t="shared" si="5"/>
        <v>0</v>
      </c>
    </row>
    <row r="373" spans="1:4" ht="13.5" customHeight="1">
      <c r="A373" s="151" t="s">
        <v>256</v>
      </c>
      <c r="B373" s="51"/>
      <c r="C373" s="51"/>
      <c r="D373" s="52">
        <f t="shared" si="5"/>
        <v>0</v>
      </c>
    </row>
    <row r="374" spans="1:4" ht="13.5" customHeight="1">
      <c r="A374" s="143" t="s">
        <v>257</v>
      </c>
      <c r="B374" s="51"/>
      <c r="C374" s="51"/>
      <c r="D374" s="52">
        <f t="shared" si="5"/>
        <v>0</v>
      </c>
    </row>
    <row r="375" spans="1:4" ht="13.5" customHeight="1">
      <c r="A375" s="144" t="s">
        <v>258</v>
      </c>
      <c r="B375" s="51"/>
      <c r="C375" s="51"/>
      <c r="D375" s="52">
        <f t="shared" si="5"/>
        <v>0</v>
      </c>
    </row>
    <row r="376" spans="1:4" ht="13.5" customHeight="1">
      <c r="A376" s="144" t="s">
        <v>259</v>
      </c>
      <c r="B376" s="51">
        <v>30</v>
      </c>
      <c r="C376" s="51"/>
      <c r="D376" s="52">
        <f t="shared" si="5"/>
        <v>0</v>
      </c>
    </row>
    <row r="377" spans="1:4" ht="13.5" customHeight="1">
      <c r="A377" s="140" t="s">
        <v>260</v>
      </c>
      <c r="B377" s="52">
        <f>SUM(B378:B382)</f>
        <v>0</v>
      </c>
      <c r="C377" s="52">
        <f>SUM(C378:C382)</f>
        <v>0</v>
      </c>
      <c r="D377" s="52">
        <f t="shared" si="5"/>
        <v>0</v>
      </c>
    </row>
    <row r="378" spans="1:4" ht="13.5" customHeight="1">
      <c r="A378" s="143" t="s">
        <v>261</v>
      </c>
      <c r="B378" s="51"/>
      <c r="C378" s="51"/>
      <c r="D378" s="52">
        <f t="shared" si="5"/>
        <v>0</v>
      </c>
    </row>
    <row r="379" spans="1:4" ht="13.5" customHeight="1">
      <c r="A379" s="143" t="s">
        <v>262</v>
      </c>
      <c r="B379" s="51"/>
      <c r="C379" s="51"/>
      <c r="D379" s="52">
        <f t="shared" si="5"/>
        <v>0</v>
      </c>
    </row>
    <row r="380" spans="1:4" ht="13.5" customHeight="1">
      <c r="A380" s="143" t="s">
        <v>263</v>
      </c>
      <c r="B380" s="51"/>
      <c r="C380" s="51"/>
      <c r="D380" s="52">
        <f t="shared" si="5"/>
        <v>0</v>
      </c>
    </row>
    <row r="381" spans="1:4" ht="13.5" customHeight="1">
      <c r="A381" s="144" t="s">
        <v>264</v>
      </c>
      <c r="B381" s="51"/>
      <c r="C381" s="51"/>
      <c r="D381" s="52">
        <f t="shared" si="5"/>
        <v>0</v>
      </c>
    </row>
    <row r="382" spans="1:4" ht="13.5" customHeight="1">
      <c r="A382" s="144" t="s">
        <v>265</v>
      </c>
      <c r="B382" s="51"/>
      <c r="C382" s="51"/>
      <c r="D382" s="52">
        <f t="shared" si="5"/>
        <v>0</v>
      </c>
    </row>
    <row r="383" spans="1:4" ht="13.5" customHeight="1">
      <c r="A383" s="147" t="s">
        <v>266</v>
      </c>
      <c r="B383" s="52">
        <f>SUM(B384:B386)</f>
        <v>0</v>
      </c>
      <c r="C383" s="52">
        <f>SUM(C384:C386)</f>
        <v>0</v>
      </c>
      <c r="D383" s="52">
        <f t="shared" si="5"/>
        <v>0</v>
      </c>
    </row>
    <row r="384" spans="1:4" ht="13.5" customHeight="1">
      <c r="A384" s="143" t="s">
        <v>267</v>
      </c>
      <c r="B384" s="51"/>
      <c r="C384" s="51"/>
      <c r="D384" s="52">
        <f t="shared" si="5"/>
        <v>0</v>
      </c>
    </row>
    <row r="385" spans="1:4" ht="13.5" customHeight="1">
      <c r="A385" s="143" t="s">
        <v>268</v>
      </c>
      <c r="B385" s="51"/>
      <c r="C385" s="51"/>
      <c r="D385" s="52">
        <f t="shared" si="5"/>
        <v>0</v>
      </c>
    </row>
    <row r="386" spans="1:4" ht="13.5" customHeight="1">
      <c r="A386" s="143" t="s">
        <v>269</v>
      </c>
      <c r="B386" s="51"/>
      <c r="C386" s="51"/>
      <c r="D386" s="52">
        <f t="shared" si="5"/>
        <v>0</v>
      </c>
    </row>
    <row r="387" spans="1:4" ht="13.5" customHeight="1">
      <c r="A387" s="147" t="s">
        <v>270</v>
      </c>
      <c r="B387" s="52">
        <f>SUM(B388:B390)</f>
        <v>0</v>
      </c>
      <c r="C387" s="52">
        <f>SUM(C388:C390)</f>
        <v>0</v>
      </c>
      <c r="D387" s="52">
        <f t="shared" si="5"/>
        <v>0</v>
      </c>
    </row>
    <row r="388" spans="1:4" ht="13.5" customHeight="1">
      <c r="A388" s="144" t="s">
        <v>271</v>
      </c>
      <c r="B388" s="51"/>
      <c r="C388" s="51"/>
      <c r="D388" s="52">
        <f t="shared" si="5"/>
        <v>0</v>
      </c>
    </row>
    <row r="389" spans="1:4" ht="13.5" customHeight="1">
      <c r="A389" s="144" t="s">
        <v>272</v>
      </c>
      <c r="B389" s="51"/>
      <c r="C389" s="51"/>
      <c r="D389" s="52">
        <f t="shared" si="5"/>
        <v>0</v>
      </c>
    </row>
    <row r="390" spans="1:4" ht="13.5" customHeight="1">
      <c r="A390" s="51" t="s">
        <v>273</v>
      </c>
      <c r="B390" s="51"/>
      <c r="C390" s="51"/>
      <c r="D390" s="52">
        <f t="shared" si="5"/>
        <v>0</v>
      </c>
    </row>
    <row r="391" spans="1:4" ht="13.5" customHeight="1">
      <c r="A391" s="142" t="s">
        <v>274</v>
      </c>
      <c r="B391" s="52">
        <f>SUM(B392:B394)</f>
        <v>402</v>
      </c>
      <c r="C391" s="52">
        <f>SUM(C392:C394)</f>
        <v>279</v>
      </c>
      <c r="D391" s="52">
        <f aca="true" t="shared" si="6" ref="D391:D454">ROUND(IF(B391=0,0,C391/B391*100),2)</f>
        <v>69.4</v>
      </c>
    </row>
    <row r="392" spans="1:4" ht="13.5" customHeight="1">
      <c r="A392" s="143" t="s">
        <v>275</v>
      </c>
      <c r="B392" s="51">
        <v>402</v>
      </c>
      <c r="C392" s="51">
        <v>279</v>
      </c>
      <c r="D392" s="52">
        <f t="shared" si="6"/>
        <v>69.4</v>
      </c>
    </row>
    <row r="393" spans="1:4" ht="13.5" customHeight="1">
      <c r="A393" s="143" t="s">
        <v>276</v>
      </c>
      <c r="B393" s="51">
        <v>0</v>
      </c>
      <c r="C393" s="51"/>
      <c r="D393" s="52">
        <f t="shared" si="6"/>
        <v>0</v>
      </c>
    </row>
    <row r="394" spans="1:4" ht="13.5" customHeight="1">
      <c r="A394" s="144" t="s">
        <v>277</v>
      </c>
      <c r="B394" s="51">
        <v>0</v>
      </c>
      <c r="C394" s="51"/>
      <c r="D394" s="52">
        <f t="shared" si="6"/>
        <v>0</v>
      </c>
    </row>
    <row r="395" spans="1:4" ht="13.5" customHeight="1">
      <c r="A395" s="147" t="s">
        <v>278</v>
      </c>
      <c r="B395" s="52">
        <f>SUM(B396:B400)</f>
        <v>77</v>
      </c>
      <c r="C395" s="52">
        <f>SUM(C396:C400)</f>
        <v>65</v>
      </c>
      <c r="D395" s="52">
        <f t="shared" si="6"/>
        <v>84.42</v>
      </c>
    </row>
    <row r="396" spans="1:4" ht="13.5" customHeight="1">
      <c r="A396" s="144" t="s">
        <v>279</v>
      </c>
      <c r="B396" s="51">
        <v>0</v>
      </c>
      <c r="C396" s="51"/>
      <c r="D396" s="52">
        <f t="shared" si="6"/>
        <v>0</v>
      </c>
    </row>
    <row r="397" spans="1:4" ht="13.5" customHeight="1">
      <c r="A397" s="143" t="s">
        <v>280</v>
      </c>
      <c r="B397" s="51">
        <v>77</v>
      </c>
      <c r="C397" s="51">
        <v>65</v>
      </c>
      <c r="D397" s="52">
        <f t="shared" si="6"/>
        <v>84.42</v>
      </c>
    </row>
    <row r="398" spans="1:4" ht="13.5" customHeight="1">
      <c r="A398" s="143" t="s">
        <v>281</v>
      </c>
      <c r="B398" s="51">
        <v>0</v>
      </c>
      <c r="C398" s="51"/>
      <c r="D398" s="52">
        <f t="shared" si="6"/>
        <v>0</v>
      </c>
    </row>
    <row r="399" spans="1:4" ht="13.5" customHeight="1">
      <c r="A399" s="143" t="s">
        <v>282</v>
      </c>
      <c r="B399" s="51">
        <v>0</v>
      </c>
      <c r="C399" s="51"/>
      <c r="D399" s="52">
        <f t="shared" si="6"/>
        <v>0</v>
      </c>
    </row>
    <row r="400" spans="1:4" ht="13.5" customHeight="1">
      <c r="A400" s="143" t="s">
        <v>283</v>
      </c>
      <c r="B400" s="51">
        <v>0</v>
      </c>
      <c r="C400" s="51"/>
      <c r="D400" s="52">
        <f t="shared" si="6"/>
        <v>0</v>
      </c>
    </row>
    <row r="401" spans="1:4" ht="13.5" customHeight="1">
      <c r="A401" s="142" t="s">
        <v>284</v>
      </c>
      <c r="B401" s="52">
        <f>SUM(B402:B407)</f>
        <v>2494</v>
      </c>
      <c r="C401" s="52">
        <f>SUM(C402:C407)</f>
        <v>1860</v>
      </c>
      <c r="D401" s="52">
        <f t="shared" si="6"/>
        <v>74.58</v>
      </c>
    </row>
    <row r="402" spans="1:4" ht="13.5" customHeight="1">
      <c r="A402" s="144" t="s">
        <v>285</v>
      </c>
      <c r="B402" s="51">
        <v>0</v>
      </c>
      <c r="C402" s="51"/>
      <c r="D402" s="52">
        <f t="shared" si="6"/>
        <v>0</v>
      </c>
    </row>
    <row r="403" spans="1:4" ht="13.5" customHeight="1">
      <c r="A403" s="144" t="s">
        <v>286</v>
      </c>
      <c r="B403" s="51">
        <v>0</v>
      </c>
      <c r="C403" s="51"/>
      <c r="D403" s="52">
        <f t="shared" si="6"/>
        <v>0</v>
      </c>
    </row>
    <row r="404" spans="1:4" ht="13.5" customHeight="1">
      <c r="A404" s="144" t="s">
        <v>287</v>
      </c>
      <c r="B404" s="51">
        <v>0</v>
      </c>
      <c r="C404" s="51"/>
      <c r="D404" s="52">
        <f t="shared" si="6"/>
        <v>0</v>
      </c>
    </row>
    <row r="405" spans="1:4" ht="13.5" customHeight="1">
      <c r="A405" s="51" t="s">
        <v>288</v>
      </c>
      <c r="B405" s="51">
        <v>0</v>
      </c>
      <c r="C405" s="51"/>
      <c r="D405" s="52">
        <f t="shared" si="6"/>
        <v>0</v>
      </c>
    </row>
    <row r="406" spans="1:4" ht="13.5" customHeight="1">
      <c r="A406" s="143" t="s">
        <v>289</v>
      </c>
      <c r="B406" s="51">
        <v>0</v>
      </c>
      <c r="C406" s="51"/>
      <c r="D406" s="52">
        <f t="shared" si="6"/>
        <v>0</v>
      </c>
    </row>
    <row r="407" spans="1:4" ht="13.5" customHeight="1">
      <c r="A407" s="143" t="s">
        <v>290</v>
      </c>
      <c r="B407" s="51">
        <v>2494</v>
      </c>
      <c r="C407" s="51">
        <v>1860</v>
      </c>
      <c r="D407" s="52">
        <f t="shared" si="6"/>
        <v>74.58</v>
      </c>
    </row>
    <row r="408" spans="1:4" ht="13.5" customHeight="1">
      <c r="A408" s="142" t="s">
        <v>291</v>
      </c>
      <c r="B408" s="52">
        <v>952</v>
      </c>
      <c r="C408" s="52">
        <v>778</v>
      </c>
      <c r="D408" s="52">
        <f t="shared" si="6"/>
        <v>81.72</v>
      </c>
    </row>
    <row r="409" spans="1:4" ht="13.5" customHeight="1">
      <c r="A409" s="140" t="s">
        <v>292</v>
      </c>
      <c r="B409" s="52">
        <f>B410+B415+B423+B429+B433+B438+B443+B450+B454+B458</f>
        <v>3532</v>
      </c>
      <c r="C409" s="52">
        <f>C410+C415+C423+C429+C433+C438+C443+C450+C454+C458</f>
        <v>3444</v>
      </c>
      <c r="D409" s="52">
        <f t="shared" si="6"/>
        <v>97.51</v>
      </c>
    </row>
    <row r="410" spans="1:4" ht="13.5" customHeight="1">
      <c r="A410" s="147" t="s">
        <v>293</v>
      </c>
      <c r="B410" s="52">
        <f>SUM(B411:B414)</f>
        <v>48</v>
      </c>
      <c r="C410" s="52">
        <f>SUM(C411:C414)</f>
        <v>50</v>
      </c>
      <c r="D410" s="52">
        <f t="shared" si="6"/>
        <v>104.17</v>
      </c>
    </row>
    <row r="411" spans="1:4" ht="13.5" customHeight="1">
      <c r="A411" s="143" t="s">
        <v>36</v>
      </c>
      <c r="B411" s="51">
        <v>48</v>
      </c>
      <c r="C411" s="156">
        <v>50</v>
      </c>
      <c r="D411" s="52">
        <f t="shared" si="6"/>
        <v>104.17</v>
      </c>
    </row>
    <row r="412" spans="1:4" ht="13.5" customHeight="1">
      <c r="A412" s="143" t="s">
        <v>37</v>
      </c>
      <c r="B412" s="51"/>
      <c r="C412" s="51"/>
      <c r="D412" s="52">
        <f t="shared" si="6"/>
        <v>0</v>
      </c>
    </row>
    <row r="413" spans="1:4" ht="13.5" customHeight="1">
      <c r="A413" s="143" t="s">
        <v>38</v>
      </c>
      <c r="B413" s="51"/>
      <c r="C413" s="51"/>
      <c r="D413" s="52">
        <f t="shared" si="6"/>
        <v>0</v>
      </c>
    </row>
    <row r="414" spans="1:4" ht="13.5" customHeight="1">
      <c r="A414" s="144" t="s">
        <v>294</v>
      </c>
      <c r="B414" s="51"/>
      <c r="C414" s="51"/>
      <c r="D414" s="52">
        <f t="shared" si="6"/>
        <v>0</v>
      </c>
    </row>
    <row r="415" spans="1:4" ht="13.5" customHeight="1">
      <c r="A415" s="142" t="s">
        <v>295</v>
      </c>
      <c r="B415" s="52">
        <f>SUM(B416:B422)</f>
        <v>0</v>
      </c>
      <c r="C415" s="52">
        <f>SUM(C416:C422)</f>
        <v>0</v>
      </c>
      <c r="D415" s="52">
        <f t="shared" si="6"/>
        <v>0</v>
      </c>
    </row>
    <row r="416" spans="1:4" ht="13.5" customHeight="1">
      <c r="A416" s="143" t="s">
        <v>296</v>
      </c>
      <c r="B416" s="51"/>
      <c r="C416" s="51"/>
      <c r="D416" s="52">
        <f t="shared" si="6"/>
        <v>0</v>
      </c>
    </row>
    <row r="417" spans="1:4" ht="13.5" customHeight="1">
      <c r="A417" s="51" t="s">
        <v>297</v>
      </c>
      <c r="B417" s="51"/>
      <c r="C417" s="51"/>
      <c r="D417" s="52">
        <f t="shared" si="6"/>
        <v>0</v>
      </c>
    </row>
    <row r="418" spans="1:4" ht="13.5" customHeight="1">
      <c r="A418" s="143" t="s">
        <v>298</v>
      </c>
      <c r="B418" s="51"/>
      <c r="C418" s="51"/>
      <c r="D418" s="52">
        <f t="shared" si="6"/>
        <v>0</v>
      </c>
    </row>
    <row r="419" spans="1:4" ht="13.5" customHeight="1">
      <c r="A419" s="143" t="s">
        <v>299</v>
      </c>
      <c r="B419" s="51"/>
      <c r="C419" s="51"/>
      <c r="D419" s="52">
        <f t="shared" si="6"/>
        <v>0</v>
      </c>
    </row>
    <row r="420" spans="1:4" ht="13.5" customHeight="1">
      <c r="A420" s="143" t="s">
        <v>300</v>
      </c>
      <c r="B420" s="51"/>
      <c r="C420" s="51"/>
      <c r="D420" s="52">
        <f t="shared" si="6"/>
        <v>0</v>
      </c>
    </row>
    <row r="421" spans="1:4" ht="13.5" customHeight="1">
      <c r="A421" s="144" t="s">
        <v>301</v>
      </c>
      <c r="B421" s="51"/>
      <c r="C421" s="51"/>
      <c r="D421" s="52">
        <f t="shared" si="6"/>
        <v>0</v>
      </c>
    </row>
    <row r="422" spans="1:4" ht="13.5" customHeight="1">
      <c r="A422" s="144" t="s">
        <v>302</v>
      </c>
      <c r="B422" s="51"/>
      <c r="C422" s="51"/>
      <c r="D422" s="52">
        <f t="shared" si="6"/>
        <v>0</v>
      </c>
    </row>
    <row r="423" spans="1:4" ht="13.5" customHeight="1">
      <c r="A423" s="147" t="s">
        <v>303</v>
      </c>
      <c r="B423" s="52">
        <f>SUM(B424:B428)</f>
        <v>0</v>
      </c>
      <c r="C423" s="52">
        <f>SUM(C424:C428)</f>
        <v>0</v>
      </c>
      <c r="D423" s="52">
        <f t="shared" si="6"/>
        <v>0</v>
      </c>
    </row>
    <row r="424" spans="1:4" ht="13.5" customHeight="1">
      <c r="A424" s="143" t="s">
        <v>296</v>
      </c>
      <c r="B424" s="51"/>
      <c r="C424" s="51"/>
      <c r="D424" s="52">
        <f t="shared" si="6"/>
        <v>0</v>
      </c>
    </row>
    <row r="425" spans="1:4" ht="13.5" customHeight="1">
      <c r="A425" s="143" t="s">
        <v>304</v>
      </c>
      <c r="B425" s="51"/>
      <c r="C425" s="51"/>
      <c r="D425" s="52">
        <f t="shared" si="6"/>
        <v>0</v>
      </c>
    </row>
    <row r="426" spans="1:4" ht="13.5" customHeight="1">
      <c r="A426" s="143" t="s">
        <v>305</v>
      </c>
      <c r="B426" s="51"/>
      <c r="C426" s="51"/>
      <c r="D426" s="52">
        <f t="shared" si="6"/>
        <v>0</v>
      </c>
    </row>
    <row r="427" spans="1:4" ht="13.5" customHeight="1">
      <c r="A427" s="144" t="s">
        <v>306</v>
      </c>
      <c r="B427" s="51"/>
      <c r="C427" s="51"/>
      <c r="D427" s="52">
        <f t="shared" si="6"/>
        <v>0</v>
      </c>
    </row>
    <row r="428" spans="1:4" ht="13.5" customHeight="1">
      <c r="A428" s="144" t="s">
        <v>307</v>
      </c>
      <c r="B428" s="51"/>
      <c r="C428" s="51"/>
      <c r="D428" s="52">
        <f t="shared" si="6"/>
        <v>0</v>
      </c>
    </row>
    <row r="429" spans="1:4" ht="13.5" customHeight="1">
      <c r="A429" s="147" t="s">
        <v>308</v>
      </c>
      <c r="B429" s="52">
        <f>SUM(B430:B432)</f>
        <v>3400</v>
      </c>
      <c r="C429" s="52">
        <f>SUM(C430:C432)</f>
        <v>3348</v>
      </c>
      <c r="D429" s="52">
        <f t="shared" si="6"/>
        <v>98.47</v>
      </c>
    </row>
    <row r="430" spans="1:4" ht="13.5" customHeight="1">
      <c r="A430" s="51" t="s">
        <v>296</v>
      </c>
      <c r="B430" s="51"/>
      <c r="C430" s="51"/>
      <c r="D430" s="52">
        <f t="shared" si="6"/>
        <v>0</v>
      </c>
    </row>
    <row r="431" spans="1:4" ht="13.5" customHeight="1">
      <c r="A431" s="143" t="s">
        <v>309</v>
      </c>
      <c r="B431" s="51"/>
      <c r="C431" s="51"/>
      <c r="D431" s="52">
        <f t="shared" si="6"/>
        <v>0</v>
      </c>
    </row>
    <row r="432" spans="1:4" ht="13.5" customHeight="1">
      <c r="A432" s="144" t="s">
        <v>310</v>
      </c>
      <c r="B432" s="51">
        <v>3400</v>
      </c>
      <c r="C432" s="51">
        <v>3348</v>
      </c>
      <c r="D432" s="52">
        <f t="shared" si="6"/>
        <v>98.47</v>
      </c>
    </row>
    <row r="433" spans="1:4" ht="13.5" customHeight="1">
      <c r="A433" s="147" t="s">
        <v>311</v>
      </c>
      <c r="B433" s="52">
        <f>SUM(B434:B437)</f>
        <v>10</v>
      </c>
      <c r="C433" s="52">
        <f>SUM(C434:C437)</f>
        <v>0</v>
      </c>
      <c r="D433" s="52">
        <f t="shared" si="6"/>
        <v>0</v>
      </c>
    </row>
    <row r="434" spans="1:4" ht="13.5" customHeight="1">
      <c r="A434" s="144" t="s">
        <v>296</v>
      </c>
      <c r="B434" s="51">
        <v>0</v>
      </c>
      <c r="C434" s="51"/>
      <c r="D434" s="52">
        <f t="shared" si="6"/>
        <v>0</v>
      </c>
    </row>
    <row r="435" spans="1:4" ht="13.5" customHeight="1">
      <c r="A435" s="143" t="s">
        <v>312</v>
      </c>
      <c r="B435" s="51">
        <v>0</v>
      </c>
      <c r="C435" s="51"/>
      <c r="D435" s="52">
        <f t="shared" si="6"/>
        <v>0</v>
      </c>
    </row>
    <row r="436" spans="1:4" ht="13.5" customHeight="1">
      <c r="A436" s="143" t="s">
        <v>313</v>
      </c>
      <c r="B436" s="51">
        <v>0</v>
      </c>
      <c r="C436" s="51"/>
      <c r="D436" s="52">
        <f t="shared" si="6"/>
        <v>0</v>
      </c>
    </row>
    <row r="437" spans="1:4" ht="13.5" customHeight="1">
      <c r="A437" s="143" t="s">
        <v>314</v>
      </c>
      <c r="B437" s="51">
        <v>10</v>
      </c>
      <c r="C437" s="51"/>
      <c r="D437" s="52">
        <f t="shared" si="6"/>
        <v>0</v>
      </c>
    </row>
    <row r="438" spans="1:4" ht="13.5" customHeight="1">
      <c r="A438" s="147" t="s">
        <v>315</v>
      </c>
      <c r="B438" s="52">
        <f>SUM(B439:B442)</f>
        <v>0</v>
      </c>
      <c r="C438" s="52">
        <f>SUM(C439:C442)</f>
        <v>0</v>
      </c>
      <c r="D438" s="52">
        <f t="shared" si="6"/>
        <v>0</v>
      </c>
    </row>
    <row r="439" spans="1:4" ht="13.5" customHeight="1">
      <c r="A439" s="144" t="s">
        <v>316</v>
      </c>
      <c r="B439" s="51"/>
      <c r="C439" s="51"/>
      <c r="D439" s="52">
        <f t="shared" si="6"/>
        <v>0</v>
      </c>
    </row>
    <row r="440" spans="1:4" ht="13.5" customHeight="1">
      <c r="A440" s="144" t="s">
        <v>317</v>
      </c>
      <c r="B440" s="51"/>
      <c r="C440" s="51"/>
      <c r="D440" s="52">
        <f t="shared" si="6"/>
        <v>0</v>
      </c>
    </row>
    <row r="441" spans="1:4" ht="13.5" customHeight="1">
      <c r="A441" s="144" t="s">
        <v>318</v>
      </c>
      <c r="B441" s="51"/>
      <c r="C441" s="51"/>
      <c r="D441" s="52">
        <f t="shared" si="6"/>
        <v>0</v>
      </c>
    </row>
    <row r="442" spans="1:4" ht="13.5" customHeight="1">
      <c r="A442" s="144" t="s">
        <v>319</v>
      </c>
      <c r="B442" s="51"/>
      <c r="C442" s="51"/>
      <c r="D442" s="52">
        <f t="shared" si="6"/>
        <v>0</v>
      </c>
    </row>
    <row r="443" spans="1:4" ht="13.5" customHeight="1">
      <c r="A443" s="142" t="s">
        <v>320</v>
      </c>
      <c r="B443" s="52">
        <f>SUM(B444:B449)</f>
        <v>44</v>
      </c>
      <c r="C443" s="52">
        <f>SUM(C444:C449)</f>
        <v>46</v>
      </c>
      <c r="D443" s="52">
        <f t="shared" si="6"/>
        <v>104.55</v>
      </c>
    </row>
    <row r="444" spans="1:4" ht="13.5" customHeight="1">
      <c r="A444" s="143" t="s">
        <v>296</v>
      </c>
      <c r="B444" s="51">
        <v>0</v>
      </c>
      <c r="C444" s="51"/>
      <c r="D444" s="52">
        <f t="shared" si="6"/>
        <v>0</v>
      </c>
    </row>
    <row r="445" spans="1:4" ht="13.5" customHeight="1">
      <c r="A445" s="144" t="s">
        <v>321</v>
      </c>
      <c r="B445" s="51">
        <v>43</v>
      </c>
      <c r="C445" s="51">
        <v>46</v>
      </c>
      <c r="D445" s="52">
        <f t="shared" si="6"/>
        <v>106.98</v>
      </c>
    </row>
    <row r="446" spans="1:4" ht="13.5" customHeight="1">
      <c r="A446" s="144" t="s">
        <v>322</v>
      </c>
      <c r="B446" s="51">
        <v>0</v>
      </c>
      <c r="C446" s="51"/>
      <c r="D446" s="52">
        <f t="shared" si="6"/>
        <v>0</v>
      </c>
    </row>
    <row r="447" spans="1:4" ht="13.5" customHeight="1">
      <c r="A447" s="144" t="s">
        <v>323</v>
      </c>
      <c r="B447" s="51">
        <v>0</v>
      </c>
      <c r="C447" s="51"/>
      <c r="D447" s="52">
        <f t="shared" si="6"/>
        <v>0</v>
      </c>
    </row>
    <row r="448" spans="1:4" ht="13.5" customHeight="1">
      <c r="A448" s="143" t="s">
        <v>324</v>
      </c>
      <c r="B448" s="51">
        <v>0</v>
      </c>
      <c r="C448" s="51"/>
      <c r="D448" s="52">
        <f t="shared" si="6"/>
        <v>0</v>
      </c>
    </row>
    <row r="449" spans="1:4" ht="13.5" customHeight="1">
      <c r="A449" s="143" t="s">
        <v>325</v>
      </c>
      <c r="B449" s="51">
        <v>1</v>
      </c>
      <c r="C449" s="51"/>
      <c r="D449" s="52">
        <f t="shared" si="6"/>
        <v>0</v>
      </c>
    </row>
    <row r="450" spans="1:4" ht="13.5" customHeight="1">
      <c r="A450" s="142" t="s">
        <v>326</v>
      </c>
      <c r="B450" s="52">
        <f>SUM(B451:B453)</f>
        <v>0</v>
      </c>
      <c r="C450" s="52">
        <f>SUM(C451:C453)</f>
        <v>0</v>
      </c>
      <c r="D450" s="52">
        <f t="shared" si="6"/>
        <v>0</v>
      </c>
    </row>
    <row r="451" spans="1:4" ht="13.5" customHeight="1">
      <c r="A451" s="144" t="s">
        <v>327</v>
      </c>
      <c r="B451" s="51"/>
      <c r="C451" s="51"/>
      <c r="D451" s="52">
        <f t="shared" si="6"/>
        <v>0</v>
      </c>
    </row>
    <row r="452" spans="1:4" ht="13.5" customHeight="1">
      <c r="A452" s="144" t="s">
        <v>328</v>
      </c>
      <c r="B452" s="51"/>
      <c r="C452" s="51"/>
      <c r="D452" s="52">
        <f t="shared" si="6"/>
        <v>0</v>
      </c>
    </row>
    <row r="453" spans="1:4" ht="13.5" customHeight="1">
      <c r="A453" s="144" t="s">
        <v>329</v>
      </c>
      <c r="B453" s="51"/>
      <c r="C453" s="51"/>
      <c r="D453" s="52">
        <f t="shared" si="6"/>
        <v>0</v>
      </c>
    </row>
    <row r="454" spans="1:4" ht="13.5" customHeight="1">
      <c r="A454" s="140" t="s">
        <v>330</v>
      </c>
      <c r="B454" s="52">
        <f>SUM(B455:B457)</f>
        <v>0</v>
      </c>
      <c r="C454" s="52">
        <f>SUM(C455:C457)</f>
        <v>0</v>
      </c>
      <c r="D454" s="52">
        <f t="shared" si="6"/>
        <v>0</v>
      </c>
    </row>
    <row r="455" spans="1:4" ht="13.5" customHeight="1">
      <c r="A455" s="144" t="s">
        <v>331</v>
      </c>
      <c r="B455" s="51"/>
      <c r="C455" s="51"/>
      <c r="D455" s="52">
        <f aca="true" t="shared" si="7" ref="D455:D520">ROUND(IF(B455=0,0,C455/B455*100),2)</f>
        <v>0</v>
      </c>
    </row>
    <row r="456" spans="1:4" ht="13.5" customHeight="1">
      <c r="A456" s="144" t="s">
        <v>332</v>
      </c>
      <c r="B456" s="51"/>
      <c r="C456" s="51"/>
      <c r="D456" s="52">
        <f t="shared" si="7"/>
        <v>0</v>
      </c>
    </row>
    <row r="457" spans="1:4" ht="13.5" customHeight="1">
      <c r="A457" s="149" t="s">
        <v>333</v>
      </c>
      <c r="B457" s="51"/>
      <c r="C457" s="51"/>
      <c r="D457" s="52">
        <f t="shared" si="7"/>
        <v>0</v>
      </c>
    </row>
    <row r="458" spans="1:4" ht="13.5" customHeight="1">
      <c r="A458" s="142" t="s">
        <v>334</v>
      </c>
      <c r="B458" s="52">
        <f>SUM(B459:B462)</f>
        <v>30</v>
      </c>
      <c r="C458" s="52">
        <f>SUM(C459:C462)</f>
        <v>0</v>
      </c>
      <c r="D458" s="52">
        <f t="shared" si="7"/>
        <v>0</v>
      </c>
    </row>
    <row r="459" spans="1:4" ht="13.5" customHeight="1">
      <c r="A459" s="143" t="s">
        <v>335</v>
      </c>
      <c r="B459" s="51"/>
      <c r="C459" s="51"/>
      <c r="D459" s="52">
        <f t="shared" si="7"/>
        <v>0</v>
      </c>
    </row>
    <row r="460" spans="1:4" ht="13.5" customHeight="1">
      <c r="A460" s="144" t="s">
        <v>336</v>
      </c>
      <c r="B460" s="51"/>
      <c r="C460" s="51"/>
      <c r="D460" s="52">
        <f t="shared" si="7"/>
        <v>0</v>
      </c>
    </row>
    <row r="461" spans="1:4" ht="13.5" customHeight="1">
      <c r="A461" s="144" t="s">
        <v>337</v>
      </c>
      <c r="B461" s="51"/>
      <c r="C461" s="51"/>
      <c r="D461" s="52">
        <f t="shared" si="7"/>
        <v>0</v>
      </c>
    </row>
    <row r="462" spans="1:4" ht="13.5" customHeight="1">
      <c r="A462" s="144" t="s">
        <v>338</v>
      </c>
      <c r="B462" s="51">
        <v>30</v>
      </c>
      <c r="C462" s="51"/>
      <c r="D462" s="52">
        <f t="shared" si="7"/>
        <v>0</v>
      </c>
    </row>
    <row r="463" spans="1:4" ht="13.5" customHeight="1">
      <c r="A463" s="140" t="s">
        <v>339</v>
      </c>
      <c r="B463" s="52">
        <f>B464+B480+B488+B499+B508+B516</f>
        <v>2603</v>
      </c>
      <c r="C463" s="52">
        <f>C464+C480+C488+C499+C508+C516</f>
        <v>947</v>
      </c>
      <c r="D463" s="52">
        <f t="shared" si="7"/>
        <v>36.38</v>
      </c>
    </row>
    <row r="464" spans="1:4" ht="13.5" customHeight="1">
      <c r="A464" s="140" t="s">
        <v>340</v>
      </c>
      <c r="B464" s="52">
        <f>SUM(B465:B479)</f>
        <v>1730</v>
      </c>
      <c r="C464" s="52">
        <f>SUM(C465:C479)</f>
        <v>822</v>
      </c>
      <c r="D464" s="52">
        <f t="shared" si="7"/>
        <v>47.51</v>
      </c>
    </row>
    <row r="465" spans="1:4" ht="13.5" customHeight="1">
      <c r="A465" s="51" t="s">
        <v>36</v>
      </c>
      <c r="B465" s="51">
        <v>87</v>
      </c>
      <c r="C465" s="51">
        <v>69</v>
      </c>
      <c r="D465" s="52">
        <f t="shared" si="7"/>
        <v>79.31</v>
      </c>
    </row>
    <row r="466" spans="1:4" ht="13.5" customHeight="1">
      <c r="A466" s="51" t="s">
        <v>37</v>
      </c>
      <c r="B466" s="51">
        <v>0</v>
      </c>
      <c r="C466" s="51"/>
      <c r="D466" s="52">
        <f t="shared" si="7"/>
        <v>0</v>
      </c>
    </row>
    <row r="467" spans="1:4" ht="13.5" customHeight="1">
      <c r="A467" s="51" t="s">
        <v>38</v>
      </c>
      <c r="B467" s="51">
        <v>0</v>
      </c>
      <c r="C467" s="51"/>
      <c r="D467" s="52">
        <f t="shared" si="7"/>
        <v>0</v>
      </c>
    </row>
    <row r="468" spans="1:4" ht="13.5" customHeight="1">
      <c r="A468" s="51" t="s">
        <v>341</v>
      </c>
      <c r="B468" s="51">
        <v>144</v>
      </c>
      <c r="C468" s="51">
        <v>113</v>
      </c>
      <c r="D468" s="52">
        <f t="shared" si="7"/>
        <v>78.47</v>
      </c>
    </row>
    <row r="469" spans="1:4" ht="13.5" customHeight="1">
      <c r="A469" s="51" t="s">
        <v>342</v>
      </c>
      <c r="B469" s="51">
        <v>0</v>
      </c>
      <c r="C469" s="51"/>
      <c r="D469" s="52">
        <f t="shared" si="7"/>
        <v>0</v>
      </c>
    </row>
    <row r="470" spans="1:4" ht="13.5" customHeight="1">
      <c r="A470" s="51" t="s">
        <v>343</v>
      </c>
      <c r="B470" s="51">
        <v>0</v>
      </c>
      <c r="C470" s="51"/>
      <c r="D470" s="52">
        <f t="shared" si="7"/>
        <v>0</v>
      </c>
    </row>
    <row r="471" spans="1:4" ht="13.5" customHeight="1">
      <c r="A471" s="51" t="s">
        <v>344</v>
      </c>
      <c r="B471" s="51">
        <v>0</v>
      </c>
      <c r="C471" s="51"/>
      <c r="D471" s="52">
        <f t="shared" si="7"/>
        <v>0</v>
      </c>
    </row>
    <row r="472" spans="1:4" ht="13.5" customHeight="1">
      <c r="A472" s="51" t="s">
        <v>345</v>
      </c>
      <c r="B472" s="51">
        <v>0</v>
      </c>
      <c r="C472" s="51"/>
      <c r="D472" s="52">
        <f t="shared" si="7"/>
        <v>0</v>
      </c>
    </row>
    <row r="473" spans="1:4" ht="13.5" customHeight="1">
      <c r="A473" s="51" t="s">
        <v>346</v>
      </c>
      <c r="B473" s="51">
        <v>178</v>
      </c>
      <c r="C473" s="51">
        <v>150</v>
      </c>
      <c r="D473" s="52">
        <f t="shared" si="7"/>
        <v>84.27</v>
      </c>
    </row>
    <row r="474" spans="1:4" ht="13.5" customHeight="1">
      <c r="A474" s="51" t="s">
        <v>347</v>
      </c>
      <c r="B474" s="51">
        <v>0</v>
      </c>
      <c r="C474" s="51"/>
      <c r="D474" s="52">
        <f t="shared" si="7"/>
        <v>0</v>
      </c>
    </row>
    <row r="475" spans="1:4" ht="13.5" customHeight="1">
      <c r="A475" s="51" t="s">
        <v>348</v>
      </c>
      <c r="B475" s="51">
        <v>0</v>
      </c>
      <c r="C475" s="51"/>
      <c r="D475" s="52">
        <f t="shared" si="7"/>
        <v>0</v>
      </c>
    </row>
    <row r="476" spans="1:4" ht="13.5" customHeight="1">
      <c r="A476" s="51" t="s">
        <v>349</v>
      </c>
      <c r="B476" s="51">
        <v>0</v>
      </c>
      <c r="C476" s="51"/>
      <c r="D476" s="52">
        <f t="shared" si="7"/>
        <v>0</v>
      </c>
    </row>
    <row r="477" spans="1:4" ht="13.5" customHeight="1">
      <c r="A477" s="51" t="s">
        <v>350</v>
      </c>
      <c r="B477" s="51">
        <v>0</v>
      </c>
      <c r="C477" s="51"/>
      <c r="D477" s="52">
        <f t="shared" si="7"/>
        <v>0</v>
      </c>
    </row>
    <row r="478" spans="1:4" ht="13.5" customHeight="1">
      <c r="A478" s="157" t="s">
        <v>351</v>
      </c>
      <c r="B478" s="51">
        <v>0</v>
      </c>
      <c r="C478" s="51"/>
      <c r="D478" s="52">
        <f t="shared" si="7"/>
        <v>0</v>
      </c>
    </row>
    <row r="479" spans="1:4" ht="13.5" customHeight="1">
      <c r="A479" s="51" t="s">
        <v>352</v>
      </c>
      <c r="B479" s="51">
        <v>1321</v>
      </c>
      <c r="C479" s="51">
        <v>490</v>
      </c>
      <c r="D479" s="52">
        <f t="shared" si="7"/>
        <v>37.09</v>
      </c>
    </row>
    <row r="480" spans="1:4" ht="13.5" customHeight="1">
      <c r="A480" s="140" t="s">
        <v>353</v>
      </c>
      <c r="B480" s="52">
        <f>SUM(B481:B487)</f>
        <v>0</v>
      </c>
      <c r="C480" s="52">
        <f>SUM(C481:C487)</f>
        <v>0</v>
      </c>
      <c r="D480" s="52">
        <f t="shared" si="7"/>
        <v>0</v>
      </c>
    </row>
    <row r="481" spans="1:4" ht="13.5" customHeight="1">
      <c r="A481" s="51" t="s">
        <v>36</v>
      </c>
      <c r="B481" s="51"/>
      <c r="C481" s="51"/>
      <c r="D481" s="52">
        <f t="shared" si="7"/>
        <v>0</v>
      </c>
    </row>
    <row r="482" spans="1:4" ht="13.5" customHeight="1">
      <c r="A482" s="51" t="s">
        <v>37</v>
      </c>
      <c r="B482" s="51"/>
      <c r="C482" s="51"/>
      <c r="D482" s="52">
        <f t="shared" si="7"/>
        <v>0</v>
      </c>
    </row>
    <row r="483" spans="1:4" ht="13.5" customHeight="1">
      <c r="A483" s="51" t="s">
        <v>38</v>
      </c>
      <c r="B483" s="51"/>
      <c r="C483" s="51"/>
      <c r="D483" s="52">
        <f t="shared" si="7"/>
        <v>0</v>
      </c>
    </row>
    <row r="484" spans="1:4" ht="13.5" customHeight="1">
      <c r="A484" s="51" t="s">
        <v>354</v>
      </c>
      <c r="B484" s="51"/>
      <c r="C484" s="51"/>
      <c r="D484" s="52">
        <f t="shared" si="7"/>
        <v>0</v>
      </c>
    </row>
    <row r="485" spans="1:4" ht="13.5" customHeight="1">
      <c r="A485" s="51" t="s">
        <v>355</v>
      </c>
      <c r="B485" s="51"/>
      <c r="C485" s="51"/>
      <c r="D485" s="52">
        <f t="shared" si="7"/>
        <v>0</v>
      </c>
    </row>
    <row r="486" spans="1:4" ht="13.5" customHeight="1">
      <c r="A486" s="51" t="s">
        <v>356</v>
      </c>
      <c r="B486" s="51"/>
      <c r="C486" s="51"/>
      <c r="D486" s="52">
        <f t="shared" si="7"/>
        <v>0</v>
      </c>
    </row>
    <row r="487" spans="1:4" ht="13.5" customHeight="1">
      <c r="A487" s="51" t="s">
        <v>357</v>
      </c>
      <c r="B487" s="51"/>
      <c r="C487" s="51"/>
      <c r="D487" s="52">
        <f t="shared" si="7"/>
        <v>0</v>
      </c>
    </row>
    <row r="488" spans="1:4" ht="13.5" customHeight="1">
      <c r="A488" s="140" t="s">
        <v>358</v>
      </c>
      <c r="B488" s="52">
        <f>SUM(B489:B498)</f>
        <v>122</v>
      </c>
      <c r="C488" s="52">
        <f>SUM(C489:C498)</f>
        <v>125</v>
      </c>
      <c r="D488" s="52">
        <f t="shared" si="7"/>
        <v>102.46</v>
      </c>
    </row>
    <row r="489" spans="1:4" ht="13.5" customHeight="1">
      <c r="A489" s="51" t="s">
        <v>36</v>
      </c>
      <c r="B489" s="51">
        <v>0</v>
      </c>
      <c r="C489" s="51"/>
      <c r="D489" s="52">
        <f t="shared" si="7"/>
        <v>0</v>
      </c>
    </row>
    <row r="490" spans="1:4" ht="13.5" customHeight="1">
      <c r="A490" s="51" t="s">
        <v>37</v>
      </c>
      <c r="B490" s="51">
        <v>0</v>
      </c>
      <c r="C490" s="51"/>
      <c r="D490" s="52">
        <f t="shared" si="7"/>
        <v>0</v>
      </c>
    </row>
    <row r="491" spans="1:4" ht="13.5" customHeight="1">
      <c r="A491" s="51" t="s">
        <v>38</v>
      </c>
      <c r="B491" s="51">
        <v>0</v>
      </c>
      <c r="C491" s="51"/>
      <c r="D491" s="52">
        <f t="shared" si="7"/>
        <v>0</v>
      </c>
    </row>
    <row r="492" spans="1:4" ht="13.5" customHeight="1">
      <c r="A492" s="51" t="s">
        <v>359</v>
      </c>
      <c r="B492" s="51">
        <v>0</v>
      </c>
      <c r="C492" s="51"/>
      <c r="D492" s="52">
        <f t="shared" si="7"/>
        <v>0</v>
      </c>
    </row>
    <row r="493" spans="1:4" ht="13.5" customHeight="1">
      <c r="A493" s="51" t="s">
        <v>360</v>
      </c>
      <c r="B493" s="51">
        <v>0</v>
      </c>
      <c r="C493" s="51"/>
      <c r="D493" s="52">
        <f t="shared" si="7"/>
        <v>0</v>
      </c>
    </row>
    <row r="494" spans="1:4" ht="13.5" customHeight="1">
      <c r="A494" s="51" t="s">
        <v>361</v>
      </c>
      <c r="B494" s="51">
        <v>0</v>
      </c>
      <c r="C494" s="51"/>
      <c r="D494" s="52">
        <f t="shared" si="7"/>
        <v>0</v>
      </c>
    </row>
    <row r="495" spans="1:4" ht="13.5" customHeight="1">
      <c r="A495" s="51" t="s">
        <v>362</v>
      </c>
      <c r="B495" s="51">
        <v>0</v>
      </c>
      <c r="C495" s="51"/>
      <c r="D495" s="52">
        <f t="shared" si="7"/>
        <v>0</v>
      </c>
    </row>
    <row r="496" spans="1:4" ht="13.5" customHeight="1">
      <c r="A496" s="51" t="s">
        <v>363</v>
      </c>
      <c r="B496" s="51">
        <v>0</v>
      </c>
      <c r="C496" s="51"/>
      <c r="D496" s="52">
        <f t="shared" si="7"/>
        <v>0</v>
      </c>
    </row>
    <row r="497" spans="1:4" ht="13.5" customHeight="1">
      <c r="A497" s="51" t="s">
        <v>364</v>
      </c>
      <c r="B497" s="51">
        <v>0</v>
      </c>
      <c r="C497" s="51"/>
      <c r="D497" s="52">
        <f t="shared" si="7"/>
        <v>0</v>
      </c>
    </row>
    <row r="498" spans="1:4" ht="13.5" customHeight="1">
      <c r="A498" s="51" t="s">
        <v>365</v>
      </c>
      <c r="B498" s="51">
        <v>122</v>
      </c>
      <c r="C498" s="51">
        <v>125</v>
      </c>
      <c r="D498" s="52">
        <f t="shared" si="7"/>
        <v>102.46</v>
      </c>
    </row>
    <row r="499" spans="1:4" ht="13.5" customHeight="1">
      <c r="A499" s="140" t="s">
        <v>366</v>
      </c>
      <c r="B499" s="52">
        <f>SUM(B500:B507)</f>
        <v>0</v>
      </c>
      <c r="C499" s="52">
        <f>SUM(C500:C507)</f>
        <v>0</v>
      </c>
      <c r="D499" s="52">
        <f t="shared" si="7"/>
        <v>0</v>
      </c>
    </row>
    <row r="500" spans="1:4" ht="13.5" customHeight="1">
      <c r="A500" s="51" t="s">
        <v>36</v>
      </c>
      <c r="B500" s="51"/>
      <c r="C500" s="51"/>
      <c r="D500" s="52">
        <f t="shared" si="7"/>
        <v>0</v>
      </c>
    </row>
    <row r="501" spans="1:4" ht="13.5" customHeight="1">
      <c r="A501" s="51" t="s">
        <v>367</v>
      </c>
      <c r="B501" s="51"/>
      <c r="C501" s="51"/>
      <c r="D501" s="52">
        <f t="shared" si="7"/>
        <v>0</v>
      </c>
    </row>
    <row r="502" spans="1:4" ht="13.5" customHeight="1">
      <c r="A502" s="51" t="s">
        <v>38</v>
      </c>
      <c r="B502" s="51"/>
      <c r="C502" s="51"/>
      <c r="D502" s="52">
        <f t="shared" si="7"/>
        <v>0</v>
      </c>
    </row>
    <row r="503" spans="1:4" ht="13.5" customHeight="1">
      <c r="A503" s="51" t="s">
        <v>368</v>
      </c>
      <c r="B503" s="51"/>
      <c r="C503" s="51"/>
      <c r="D503" s="52">
        <f t="shared" si="7"/>
        <v>0</v>
      </c>
    </row>
    <row r="504" spans="1:4" ht="13.5" customHeight="1">
      <c r="A504" s="51" t="s">
        <v>369</v>
      </c>
      <c r="B504" s="51"/>
      <c r="C504" s="51"/>
      <c r="D504" s="52">
        <f t="shared" si="7"/>
        <v>0</v>
      </c>
    </row>
    <row r="505" spans="1:4" ht="13.5" customHeight="1">
      <c r="A505" s="51" t="s">
        <v>370</v>
      </c>
      <c r="B505" s="51"/>
      <c r="C505" s="51"/>
      <c r="D505" s="52">
        <f t="shared" si="7"/>
        <v>0</v>
      </c>
    </row>
    <row r="506" spans="1:4" ht="13.5" customHeight="1">
      <c r="A506" s="51" t="s">
        <v>371</v>
      </c>
      <c r="B506" s="51"/>
      <c r="C506" s="51"/>
      <c r="D506" s="52">
        <f t="shared" si="7"/>
        <v>0</v>
      </c>
    </row>
    <row r="507" spans="1:4" ht="13.5" customHeight="1">
      <c r="A507" s="51" t="s">
        <v>372</v>
      </c>
      <c r="B507" s="51"/>
      <c r="C507" s="51"/>
      <c r="D507" s="52">
        <f t="shared" si="7"/>
        <v>0</v>
      </c>
    </row>
    <row r="508" spans="1:4" ht="13.5" customHeight="1">
      <c r="A508" s="140" t="s">
        <v>373</v>
      </c>
      <c r="B508" s="52">
        <f>SUM(B509:B515)</f>
        <v>0</v>
      </c>
      <c r="C508" s="52">
        <f>SUM(C509:C515)</f>
        <v>0</v>
      </c>
      <c r="D508" s="52">
        <f t="shared" si="7"/>
        <v>0</v>
      </c>
    </row>
    <row r="509" spans="1:4" ht="13.5" customHeight="1">
      <c r="A509" s="51" t="s">
        <v>36</v>
      </c>
      <c r="B509" s="51"/>
      <c r="C509" s="51"/>
      <c r="D509" s="52">
        <f t="shared" si="7"/>
        <v>0</v>
      </c>
    </row>
    <row r="510" spans="1:4" ht="13.5" customHeight="1">
      <c r="A510" s="51" t="s">
        <v>37</v>
      </c>
      <c r="B510" s="51"/>
      <c r="C510" s="51"/>
      <c r="D510" s="52">
        <f t="shared" si="7"/>
        <v>0</v>
      </c>
    </row>
    <row r="511" spans="1:4" ht="13.5" customHeight="1">
      <c r="A511" s="51" t="s">
        <v>38</v>
      </c>
      <c r="B511" s="51"/>
      <c r="C511" s="51"/>
      <c r="D511" s="52">
        <f t="shared" si="7"/>
        <v>0</v>
      </c>
    </row>
    <row r="512" spans="1:4" ht="13.5" customHeight="1">
      <c r="A512" s="51" t="s">
        <v>374</v>
      </c>
      <c r="B512" s="51"/>
      <c r="C512" s="51"/>
      <c r="D512" s="52">
        <f t="shared" si="7"/>
        <v>0</v>
      </c>
    </row>
    <row r="513" spans="1:4" ht="13.5" customHeight="1">
      <c r="A513" s="51" t="s">
        <v>375</v>
      </c>
      <c r="B513" s="51"/>
      <c r="C513" s="51"/>
      <c r="D513" s="52">
        <f t="shared" si="7"/>
        <v>0</v>
      </c>
    </row>
    <row r="514" spans="1:4" ht="13.5" customHeight="1">
      <c r="A514" s="157" t="s">
        <v>376</v>
      </c>
      <c r="B514" s="51"/>
      <c r="C514" s="51"/>
      <c r="D514" s="52">
        <f t="shared" si="7"/>
        <v>0</v>
      </c>
    </row>
    <row r="515" spans="1:4" ht="13.5" customHeight="1">
      <c r="A515" s="51" t="s">
        <v>377</v>
      </c>
      <c r="B515" s="51"/>
      <c r="C515" s="51"/>
      <c r="D515" s="52">
        <f t="shared" si="7"/>
        <v>0</v>
      </c>
    </row>
    <row r="516" spans="1:4" ht="13.5" customHeight="1">
      <c r="A516" s="158" t="s">
        <v>378</v>
      </c>
      <c r="B516" s="52">
        <f>SUM(B517:B519)</f>
        <v>751</v>
      </c>
      <c r="C516" s="52">
        <f>SUM(C517:C519)</f>
        <v>0</v>
      </c>
      <c r="D516" s="52">
        <f t="shared" si="7"/>
        <v>0</v>
      </c>
    </row>
    <row r="517" spans="1:4" ht="13.5" customHeight="1">
      <c r="A517" s="51" t="s">
        <v>379</v>
      </c>
      <c r="B517" s="51">
        <v>500</v>
      </c>
      <c r="C517" s="51"/>
      <c r="D517" s="52">
        <f t="shared" si="7"/>
        <v>0</v>
      </c>
    </row>
    <row r="518" spans="1:4" ht="13.5" customHeight="1">
      <c r="A518" s="51" t="s">
        <v>380</v>
      </c>
      <c r="B518" s="51">
        <v>0</v>
      </c>
      <c r="C518" s="51"/>
      <c r="D518" s="52">
        <f t="shared" si="7"/>
        <v>0</v>
      </c>
    </row>
    <row r="519" spans="1:4" ht="13.5" customHeight="1">
      <c r="A519" s="157" t="s">
        <v>381</v>
      </c>
      <c r="B519" s="51">
        <v>251</v>
      </c>
      <c r="C519" s="51"/>
      <c r="D519" s="52">
        <f t="shared" si="7"/>
        <v>0</v>
      </c>
    </row>
    <row r="520" spans="1:4" ht="13.5" customHeight="1">
      <c r="A520" s="140" t="s">
        <v>382</v>
      </c>
      <c r="B520" s="52">
        <f>B521+B535+B543+B545+B553+B557+B567+B575+B582+B590+B599+B604+B607+B610+B613+B616+B619+B623+B628+B639+B636</f>
        <v>85837</v>
      </c>
      <c r="C520" s="52">
        <f>C521+C535+C543+C545+C553+C557+C567+C575+C582+C590+C599+C604+C607+C610+C613+C616+C619+C623+C628+C639</f>
        <v>22211</v>
      </c>
      <c r="D520" s="52">
        <f t="shared" si="7"/>
        <v>25.88</v>
      </c>
    </row>
    <row r="521" spans="1:4" ht="13.5" customHeight="1">
      <c r="A521" s="140" t="s">
        <v>383</v>
      </c>
      <c r="B521" s="52">
        <f>SUM(B522:B534)</f>
        <v>1736</v>
      </c>
      <c r="C521" s="52">
        <f>SUM(C522:C534)</f>
        <v>1312</v>
      </c>
      <c r="D521" s="52">
        <f aca="true" t="shared" si="8" ref="D521:D584">ROUND(IF(B521=0,0,C521/B521*100),2)</f>
        <v>75.58</v>
      </c>
    </row>
    <row r="522" spans="1:4" ht="13.5" customHeight="1">
      <c r="A522" s="51" t="s">
        <v>36</v>
      </c>
      <c r="B522" s="51">
        <v>0</v>
      </c>
      <c r="C522" s="51"/>
      <c r="D522" s="52">
        <f t="shared" si="8"/>
        <v>0</v>
      </c>
    </row>
    <row r="523" spans="1:4" ht="13.5" customHeight="1">
      <c r="A523" s="51" t="s">
        <v>37</v>
      </c>
      <c r="B523" s="51">
        <v>0</v>
      </c>
      <c r="C523" s="51"/>
      <c r="D523" s="52">
        <f t="shared" si="8"/>
        <v>0</v>
      </c>
    </row>
    <row r="524" spans="1:4" ht="13.5" customHeight="1">
      <c r="A524" s="51" t="s">
        <v>38</v>
      </c>
      <c r="B524" s="51">
        <v>0</v>
      </c>
      <c r="C524" s="51"/>
      <c r="D524" s="52">
        <f t="shared" si="8"/>
        <v>0</v>
      </c>
    </row>
    <row r="525" spans="1:4" ht="13.5" customHeight="1">
      <c r="A525" s="51" t="s">
        <v>384</v>
      </c>
      <c r="B525" s="51">
        <v>0</v>
      </c>
      <c r="C525" s="51"/>
      <c r="D525" s="52">
        <f t="shared" si="8"/>
        <v>0</v>
      </c>
    </row>
    <row r="526" spans="1:4" ht="13.5" customHeight="1">
      <c r="A526" s="51" t="s">
        <v>385</v>
      </c>
      <c r="B526" s="51">
        <v>85</v>
      </c>
      <c r="C526" s="51">
        <v>145</v>
      </c>
      <c r="D526" s="52">
        <f t="shared" si="8"/>
        <v>170.59</v>
      </c>
    </row>
    <row r="527" spans="1:4" ht="13.5" customHeight="1">
      <c r="A527" s="51" t="s">
        <v>386</v>
      </c>
      <c r="B527" s="51">
        <v>0</v>
      </c>
      <c r="C527" s="51"/>
      <c r="D527" s="52">
        <f t="shared" si="8"/>
        <v>0</v>
      </c>
    </row>
    <row r="528" spans="1:4" ht="13.5" customHeight="1">
      <c r="A528" s="51" t="s">
        <v>387</v>
      </c>
      <c r="B528" s="51">
        <v>0</v>
      </c>
      <c r="C528" s="51"/>
      <c r="D528" s="52">
        <f t="shared" si="8"/>
        <v>0</v>
      </c>
    </row>
    <row r="529" spans="1:4" ht="13.5" customHeight="1">
      <c r="A529" s="51" t="s">
        <v>77</v>
      </c>
      <c r="B529" s="51">
        <v>0</v>
      </c>
      <c r="C529" s="51"/>
      <c r="D529" s="52">
        <f t="shared" si="8"/>
        <v>0</v>
      </c>
    </row>
    <row r="530" spans="1:4" ht="13.5" customHeight="1">
      <c r="A530" s="51" t="s">
        <v>388</v>
      </c>
      <c r="B530" s="51">
        <v>1400</v>
      </c>
      <c r="C530" s="51">
        <v>1112</v>
      </c>
      <c r="D530" s="52">
        <f t="shared" si="8"/>
        <v>79.43</v>
      </c>
    </row>
    <row r="531" spans="1:4" ht="13.5" customHeight="1">
      <c r="A531" s="51" t="s">
        <v>389</v>
      </c>
      <c r="B531" s="51">
        <v>0</v>
      </c>
      <c r="C531" s="51"/>
      <c r="D531" s="52">
        <f t="shared" si="8"/>
        <v>0</v>
      </c>
    </row>
    <row r="532" spans="1:4" ht="13.5" customHeight="1">
      <c r="A532" s="51" t="s">
        <v>390</v>
      </c>
      <c r="B532" s="51">
        <v>0</v>
      </c>
      <c r="C532" s="51"/>
      <c r="D532" s="52">
        <f t="shared" si="8"/>
        <v>0</v>
      </c>
    </row>
    <row r="533" spans="1:4" ht="13.5" customHeight="1">
      <c r="A533" s="51" t="s">
        <v>391</v>
      </c>
      <c r="B533" s="51">
        <v>0</v>
      </c>
      <c r="C533" s="51"/>
      <c r="D533" s="52">
        <f t="shared" si="8"/>
        <v>0</v>
      </c>
    </row>
    <row r="534" spans="1:4" ht="13.5" customHeight="1">
      <c r="A534" s="51" t="s">
        <v>392</v>
      </c>
      <c r="B534" s="51">
        <v>251</v>
      </c>
      <c r="C534" s="51">
        <v>55</v>
      </c>
      <c r="D534" s="52">
        <f t="shared" si="8"/>
        <v>21.91</v>
      </c>
    </row>
    <row r="535" spans="1:4" ht="13.5" customHeight="1">
      <c r="A535" s="140" t="s">
        <v>393</v>
      </c>
      <c r="B535" s="52">
        <f>SUM(B536:B542)</f>
        <v>6796</v>
      </c>
      <c r="C535" s="52">
        <f>SUM(C536:C542)</f>
        <v>5772</v>
      </c>
      <c r="D535" s="52">
        <f t="shared" si="8"/>
        <v>84.93</v>
      </c>
    </row>
    <row r="536" spans="1:4" ht="13.5" customHeight="1">
      <c r="A536" s="51" t="s">
        <v>36</v>
      </c>
      <c r="B536" s="51">
        <v>788</v>
      </c>
      <c r="C536" s="51">
        <v>191</v>
      </c>
      <c r="D536" s="52">
        <f t="shared" si="8"/>
        <v>24.24</v>
      </c>
    </row>
    <row r="537" spans="1:4" ht="13.5" customHeight="1">
      <c r="A537" s="51" t="s">
        <v>37</v>
      </c>
      <c r="B537" s="51">
        <v>0</v>
      </c>
      <c r="C537" s="51"/>
      <c r="D537" s="52">
        <f t="shared" si="8"/>
        <v>0</v>
      </c>
    </row>
    <row r="538" spans="1:4" ht="13.5" customHeight="1">
      <c r="A538" s="51" t="s">
        <v>38</v>
      </c>
      <c r="B538" s="51">
        <v>0</v>
      </c>
      <c r="C538" s="51"/>
      <c r="D538" s="52">
        <f t="shared" si="8"/>
        <v>0</v>
      </c>
    </row>
    <row r="539" spans="1:4" ht="13.5" customHeight="1">
      <c r="A539" s="157" t="s">
        <v>394</v>
      </c>
      <c r="B539" s="51">
        <v>0</v>
      </c>
      <c r="C539" s="51"/>
      <c r="D539" s="52">
        <f t="shared" si="8"/>
        <v>0</v>
      </c>
    </row>
    <row r="540" spans="1:4" ht="13.5" customHeight="1">
      <c r="A540" s="51" t="s">
        <v>395</v>
      </c>
      <c r="B540" s="51">
        <v>0</v>
      </c>
      <c r="C540" s="51"/>
      <c r="D540" s="52">
        <f t="shared" si="8"/>
        <v>0</v>
      </c>
    </row>
    <row r="541" spans="1:4" ht="13.5" customHeight="1">
      <c r="A541" s="157" t="s">
        <v>396</v>
      </c>
      <c r="B541" s="51">
        <v>5057</v>
      </c>
      <c r="C541" s="51">
        <v>5306</v>
      </c>
      <c r="D541" s="52">
        <f t="shared" si="8"/>
        <v>104.92</v>
      </c>
    </row>
    <row r="542" spans="1:4" ht="13.5" customHeight="1">
      <c r="A542" s="51" t="s">
        <v>397</v>
      </c>
      <c r="B542" s="51">
        <v>951</v>
      </c>
      <c r="C542" s="51">
        <v>275</v>
      </c>
      <c r="D542" s="52">
        <f t="shared" si="8"/>
        <v>28.92</v>
      </c>
    </row>
    <row r="543" spans="1:4" ht="13.5" customHeight="1">
      <c r="A543" s="140" t="s">
        <v>398</v>
      </c>
      <c r="B543" s="52">
        <f>B544</f>
        <v>0</v>
      </c>
      <c r="C543" s="52">
        <f>C544</f>
        <v>0</v>
      </c>
      <c r="D543" s="52">
        <f t="shared" si="8"/>
        <v>0</v>
      </c>
    </row>
    <row r="544" spans="1:4" ht="13.5" customHeight="1">
      <c r="A544" s="51" t="s">
        <v>399</v>
      </c>
      <c r="B544" s="51"/>
      <c r="C544" s="51"/>
      <c r="D544" s="52">
        <f t="shared" si="8"/>
        <v>0</v>
      </c>
    </row>
    <row r="545" spans="1:4" ht="13.5" customHeight="1">
      <c r="A545" s="158" t="s">
        <v>400</v>
      </c>
      <c r="B545" s="52">
        <f>SUM(B546:B552)</f>
        <v>12841</v>
      </c>
      <c r="C545" s="52">
        <f>SUM(C546:C552)</f>
        <v>5427</v>
      </c>
      <c r="D545" s="52">
        <f t="shared" si="8"/>
        <v>42.26</v>
      </c>
    </row>
    <row r="546" spans="1:4" ht="13.5" customHeight="1">
      <c r="A546" s="157" t="s">
        <v>401</v>
      </c>
      <c r="B546" s="51"/>
      <c r="C546" s="51"/>
      <c r="D546" s="52">
        <f t="shared" si="8"/>
        <v>0</v>
      </c>
    </row>
    <row r="547" spans="1:4" ht="13.5" customHeight="1">
      <c r="A547" s="51" t="s">
        <v>402</v>
      </c>
      <c r="B547" s="51">
        <v>1000</v>
      </c>
      <c r="C547" s="51">
        <v>805</v>
      </c>
      <c r="D547" s="52">
        <f t="shared" si="8"/>
        <v>80.5</v>
      </c>
    </row>
    <row r="548" spans="1:4" ht="13.5" customHeight="1">
      <c r="A548" s="51" t="s">
        <v>403</v>
      </c>
      <c r="B548" s="51"/>
      <c r="C548" s="51"/>
      <c r="D548" s="52">
        <f t="shared" si="8"/>
        <v>0</v>
      </c>
    </row>
    <row r="549" spans="1:4" ht="13.5" customHeight="1">
      <c r="A549" s="51" t="s">
        <v>404</v>
      </c>
      <c r="B549" s="51">
        <v>2869</v>
      </c>
      <c r="C549" s="51"/>
      <c r="D549" s="52">
        <f t="shared" si="8"/>
        <v>0</v>
      </c>
    </row>
    <row r="550" spans="1:4" ht="13.5" customHeight="1">
      <c r="A550" s="51" t="s">
        <v>405</v>
      </c>
      <c r="B550" s="51"/>
      <c r="C550" s="51">
        <v>3223</v>
      </c>
      <c r="D550" s="52">
        <f t="shared" si="8"/>
        <v>0</v>
      </c>
    </row>
    <row r="551" spans="1:4" ht="13.5" customHeight="1">
      <c r="A551" s="51" t="s">
        <v>406</v>
      </c>
      <c r="B551" s="51">
        <v>8972</v>
      </c>
      <c r="C551" s="51">
        <v>1399</v>
      </c>
      <c r="D551" s="52">
        <f t="shared" si="8"/>
        <v>15.59</v>
      </c>
    </row>
    <row r="552" spans="1:4" ht="13.5" customHeight="1">
      <c r="A552" s="157" t="s">
        <v>407</v>
      </c>
      <c r="B552" s="51"/>
      <c r="C552" s="51"/>
      <c r="D552" s="52">
        <f t="shared" si="8"/>
        <v>0</v>
      </c>
    </row>
    <row r="553" spans="1:4" ht="13.5" customHeight="1">
      <c r="A553" s="140" t="s">
        <v>408</v>
      </c>
      <c r="B553" s="52">
        <f>SUM(B554:B556)</f>
        <v>0</v>
      </c>
      <c r="C553" s="52">
        <f>SUM(C554:C556)</f>
        <v>0</v>
      </c>
      <c r="D553" s="52">
        <f t="shared" si="8"/>
        <v>0</v>
      </c>
    </row>
    <row r="554" spans="1:4" ht="13.5" customHeight="1">
      <c r="A554" s="51" t="s">
        <v>409</v>
      </c>
      <c r="B554" s="51"/>
      <c r="C554" s="51"/>
      <c r="D554" s="52">
        <f t="shared" si="8"/>
        <v>0</v>
      </c>
    </row>
    <row r="555" spans="1:4" ht="13.5" customHeight="1">
      <c r="A555" s="51" t="s">
        <v>410</v>
      </c>
      <c r="B555" s="51"/>
      <c r="C555" s="51"/>
      <c r="D555" s="52">
        <f t="shared" si="8"/>
        <v>0</v>
      </c>
    </row>
    <row r="556" spans="1:4" ht="13.5" customHeight="1">
      <c r="A556" s="51" t="s">
        <v>411</v>
      </c>
      <c r="B556" s="51"/>
      <c r="C556" s="51"/>
      <c r="D556" s="52">
        <f t="shared" si="8"/>
        <v>0</v>
      </c>
    </row>
    <row r="557" spans="1:4" ht="13.5" customHeight="1">
      <c r="A557" s="140" t="s">
        <v>412</v>
      </c>
      <c r="B557" s="52">
        <f>SUM(B558:B566)</f>
        <v>2385</v>
      </c>
      <c r="C557" s="52">
        <f>SUM(C558:C566)</f>
        <v>50</v>
      </c>
      <c r="D557" s="52">
        <f t="shared" si="8"/>
        <v>2.1</v>
      </c>
    </row>
    <row r="558" spans="1:4" ht="13.5" customHeight="1">
      <c r="A558" s="51" t="s">
        <v>413</v>
      </c>
      <c r="B558" s="51"/>
      <c r="C558" s="51"/>
      <c r="D558" s="52">
        <f t="shared" si="8"/>
        <v>0</v>
      </c>
    </row>
    <row r="559" spans="1:4" ht="13.5" customHeight="1">
      <c r="A559" s="51" t="s">
        <v>414</v>
      </c>
      <c r="B559" s="51"/>
      <c r="C559" s="51"/>
      <c r="D559" s="52">
        <f t="shared" si="8"/>
        <v>0</v>
      </c>
    </row>
    <row r="560" spans="1:4" ht="13.5" customHeight="1">
      <c r="A560" s="51" t="s">
        <v>415</v>
      </c>
      <c r="B560" s="51"/>
      <c r="C560" s="51"/>
      <c r="D560" s="52">
        <f t="shared" si="8"/>
        <v>0</v>
      </c>
    </row>
    <row r="561" spans="1:4" ht="13.5" customHeight="1">
      <c r="A561" s="51" t="s">
        <v>416</v>
      </c>
      <c r="B561" s="51"/>
      <c r="C561" s="51"/>
      <c r="D561" s="52">
        <f t="shared" si="8"/>
        <v>0</v>
      </c>
    </row>
    <row r="562" spans="1:4" ht="13.5" customHeight="1">
      <c r="A562" s="51" t="s">
        <v>417</v>
      </c>
      <c r="B562" s="51"/>
      <c r="C562" s="51"/>
      <c r="D562" s="52">
        <f t="shared" si="8"/>
        <v>0</v>
      </c>
    </row>
    <row r="563" spans="1:4" ht="13.5" customHeight="1">
      <c r="A563" s="51" t="s">
        <v>418</v>
      </c>
      <c r="B563" s="51"/>
      <c r="C563" s="51"/>
      <c r="D563" s="52">
        <f t="shared" si="8"/>
        <v>0</v>
      </c>
    </row>
    <row r="564" spans="1:4" ht="13.5" customHeight="1">
      <c r="A564" s="51" t="s">
        <v>419</v>
      </c>
      <c r="B564" s="51"/>
      <c r="C564" s="51"/>
      <c r="D564" s="52">
        <f t="shared" si="8"/>
        <v>0</v>
      </c>
    </row>
    <row r="565" spans="1:4" ht="13.5" customHeight="1">
      <c r="A565" s="51" t="s">
        <v>420</v>
      </c>
      <c r="B565" s="51"/>
      <c r="C565" s="51"/>
      <c r="D565" s="52">
        <f t="shared" si="8"/>
        <v>0</v>
      </c>
    </row>
    <row r="566" spans="1:4" ht="13.5" customHeight="1">
      <c r="A566" s="51" t="s">
        <v>421</v>
      </c>
      <c r="B566" s="51">
        <v>2385</v>
      </c>
      <c r="C566" s="51">
        <v>50</v>
      </c>
      <c r="D566" s="52">
        <f t="shared" si="8"/>
        <v>2.1</v>
      </c>
    </row>
    <row r="567" spans="1:4" ht="13.5" customHeight="1">
      <c r="A567" s="140" t="s">
        <v>422</v>
      </c>
      <c r="B567" s="52">
        <f>SUM(B568:B574)</f>
        <v>1629</v>
      </c>
      <c r="C567" s="52">
        <f>SUM(C568:C574)</f>
        <v>1613</v>
      </c>
      <c r="D567" s="52">
        <f t="shared" si="8"/>
        <v>99.02</v>
      </c>
    </row>
    <row r="568" spans="1:4" ht="13.5" customHeight="1">
      <c r="A568" s="51" t="s">
        <v>423</v>
      </c>
      <c r="B568" s="51">
        <v>217</v>
      </c>
      <c r="C568" s="51">
        <v>300</v>
      </c>
      <c r="D568" s="52">
        <f t="shared" si="8"/>
        <v>138.25</v>
      </c>
    </row>
    <row r="569" spans="1:4" ht="13.5" customHeight="1">
      <c r="A569" s="51" t="s">
        <v>424</v>
      </c>
      <c r="B569" s="51">
        <v>700</v>
      </c>
      <c r="C569" s="51">
        <v>700</v>
      </c>
      <c r="D569" s="52">
        <f t="shared" si="8"/>
        <v>100</v>
      </c>
    </row>
    <row r="570" spans="1:4" ht="13.5" customHeight="1">
      <c r="A570" s="51" t="s">
        <v>425</v>
      </c>
      <c r="B570" s="51">
        <v>0</v>
      </c>
      <c r="C570" s="51"/>
      <c r="D570" s="52">
        <f t="shared" si="8"/>
        <v>0</v>
      </c>
    </row>
    <row r="571" spans="1:4" ht="13.5" customHeight="1">
      <c r="A571" s="51" t="s">
        <v>426</v>
      </c>
      <c r="B571" s="51">
        <v>0</v>
      </c>
      <c r="C571" s="51"/>
      <c r="D571" s="52">
        <f t="shared" si="8"/>
        <v>0</v>
      </c>
    </row>
    <row r="572" spans="1:4" ht="13.5" customHeight="1">
      <c r="A572" s="51" t="s">
        <v>427</v>
      </c>
      <c r="B572" s="51">
        <v>221</v>
      </c>
      <c r="C572" s="51">
        <v>300</v>
      </c>
      <c r="D572" s="52">
        <f t="shared" si="8"/>
        <v>135.75</v>
      </c>
    </row>
    <row r="573" spans="1:4" ht="13.5" customHeight="1">
      <c r="A573" s="51" t="s">
        <v>428</v>
      </c>
      <c r="B573" s="51">
        <v>0</v>
      </c>
      <c r="C573" s="51"/>
      <c r="D573" s="52">
        <f t="shared" si="8"/>
        <v>0</v>
      </c>
    </row>
    <row r="574" spans="1:4" ht="13.5" customHeight="1">
      <c r="A574" s="51" t="s">
        <v>429</v>
      </c>
      <c r="B574" s="51">
        <v>491</v>
      </c>
      <c r="C574" s="51">
        <v>313</v>
      </c>
      <c r="D574" s="52">
        <f t="shared" si="8"/>
        <v>63.75</v>
      </c>
    </row>
    <row r="575" spans="1:4" ht="13.5" customHeight="1">
      <c r="A575" s="140" t="s">
        <v>430</v>
      </c>
      <c r="B575" s="159">
        <f>SUM(B576:B581)</f>
        <v>1167</v>
      </c>
      <c r="C575" s="159">
        <f>SUM(C576:C581)</f>
        <v>1555</v>
      </c>
      <c r="D575" s="52">
        <f t="shared" si="8"/>
        <v>133.25</v>
      </c>
    </row>
    <row r="576" spans="1:4" ht="13.5" customHeight="1">
      <c r="A576" s="51" t="s">
        <v>431</v>
      </c>
      <c r="B576" s="157">
        <v>66</v>
      </c>
      <c r="C576" s="157">
        <v>180</v>
      </c>
      <c r="D576" s="52">
        <f t="shared" si="8"/>
        <v>272.73</v>
      </c>
    </row>
    <row r="577" spans="1:4" ht="13.5" customHeight="1">
      <c r="A577" s="51" t="s">
        <v>432</v>
      </c>
      <c r="B577" s="51">
        <v>1140</v>
      </c>
      <c r="C577" s="51">
        <v>1375</v>
      </c>
      <c r="D577" s="52">
        <f t="shared" si="8"/>
        <v>120.61</v>
      </c>
    </row>
    <row r="578" spans="1:4" ht="13.5" customHeight="1">
      <c r="A578" s="51" t="s">
        <v>433</v>
      </c>
      <c r="B578" s="51">
        <v>-26</v>
      </c>
      <c r="C578" s="51"/>
      <c r="D578" s="52">
        <f t="shared" si="8"/>
        <v>0</v>
      </c>
    </row>
    <row r="579" spans="1:4" ht="13.5" customHeight="1">
      <c r="A579" s="51" t="s">
        <v>434</v>
      </c>
      <c r="B579" s="51">
        <v>7</v>
      </c>
      <c r="C579" s="51"/>
      <c r="D579" s="52">
        <f t="shared" si="8"/>
        <v>0</v>
      </c>
    </row>
    <row r="580" spans="1:4" ht="13.5" customHeight="1">
      <c r="A580" s="51" t="s">
        <v>435</v>
      </c>
      <c r="B580" s="51">
        <v>0</v>
      </c>
      <c r="C580" s="51"/>
      <c r="D580" s="52">
        <f t="shared" si="8"/>
        <v>0</v>
      </c>
    </row>
    <row r="581" spans="1:4" ht="13.5" customHeight="1">
      <c r="A581" s="51" t="s">
        <v>436</v>
      </c>
      <c r="B581" s="51">
        <v>-20</v>
      </c>
      <c r="C581" s="51"/>
      <c r="D581" s="52">
        <f t="shared" si="8"/>
        <v>0</v>
      </c>
    </row>
    <row r="582" spans="1:4" ht="13.5" customHeight="1">
      <c r="A582" s="140" t="s">
        <v>437</v>
      </c>
      <c r="B582" s="159">
        <f>SUM(B583:B589)</f>
        <v>4835</v>
      </c>
      <c r="C582" s="159">
        <f>SUM(C583:C589)</f>
        <v>4382</v>
      </c>
      <c r="D582" s="52">
        <f t="shared" si="8"/>
        <v>90.63</v>
      </c>
    </row>
    <row r="583" spans="1:4" ht="13.5" customHeight="1">
      <c r="A583" s="51" t="s">
        <v>438</v>
      </c>
      <c r="B583" s="157">
        <v>13</v>
      </c>
      <c r="C583" s="157"/>
      <c r="D583" s="52">
        <f t="shared" si="8"/>
        <v>0</v>
      </c>
    </row>
    <row r="584" spans="1:4" ht="13.5" customHeight="1">
      <c r="A584" s="51" t="s">
        <v>439</v>
      </c>
      <c r="B584" s="157">
        <v>2056</v>
      </c>
      <c r="C584" s="157">
        <v>1375</v>
      </c>
      <c r="D584" s="52">
        <f t="shared" si="8"/>
        <v>66.88</v>
      </c>
    </row>
    <row r="585" spans="1:4" ht="13.5" customHeight="1">
      <c r="A585" s="157" t="s">
        <v>440</v>
      </c>
      <c r="B585" s="51">
        <v>0</v>
      </c>
      <c r="C585" s="51"/>
      <c r="D585" s="52">
        <f aca="true" t="shared" si="9" ref="D585:D652">ROUND(IF(B585=0,0,C585/B585*100),2)</f>
        <v>0</v>
      </c>
    </row>
    <row r="586" spans="1:4" ht="13.5" customHeight="1">
      <c r="A586" s="51" t="s">
        <v>441</v>
      </c>
      <c r="B586" s="51">
        <v>0</v>
      </c>
      <c r="C586" s="51"/>
      <c r="D586" s="52">
        <f t="shared" si="9"/>
        <v>0</v>
      </c>
    </row>
    <row r="587" spans="1:4" ht="13.5" customHeight="1">
      <c r="A587" s="51" t="s">
        <v>442</v>
      </c>
      <c r="B587" s="51">
        <v>2756</v>
      </c>
      <c r="C587" s="51">
        <v>2995</v>
      </c>
      <c r="D587" s="52">
        <f t="shared" si="9"/>
        <v>108.67</v>
      </c>
    </row>
    <row r="588" spans="1:4" ht="13.5" customHeight="1">
      <c r="A588" s="157" t="s">
        <v>443</v>
      </c>
      <c r="B588" s="51"/>
      <c r="C588" s="51"/>
      <c r="D588" s="52">
        <f t="shared" si="9"/>
        <v>0</v>
      </c>
    </row>
    <row r="589" spans="1:4" ht="13.5" customHeight="1">
      <c r="A589" s="51" t="s">
        <v>444</v>
      </c>
      <c r="B589" s="51">
        <v>10</v>
      </c>
      <c r="C589" s="51">
        <v>12</v>
      </c>
      <c r="D589" s="52">
        <f t="shared" si="9"/>
        <v>120</v>
      </c>
    </row>
    <row r="590" spans="1:4" ht="13.5" customHeight="1">
      <c r="A590" s="140" t="s">
        <v>445</v>
      </c>
      <c r="B590" s="52">
        <f>SUM(B591:B598)</f>
        <v>807</v>
      </c>
      <c r="C590" s="52">
        <f>SUM(C591:C598)</f>
        <v>327</v>
      </c>
      <c r="D590" s="52">
        <f t="shared" si="9"/>
        <v>40.52</v>
      </c>
    </row>
    <row r="591" spans="1:4" ht="13.5" customHeight="1">
      <c r="A591" s="51" t="s">
        <v>36</v>
      </c>
      <c r="B591" s="51">
        <v>39</v>
      </c>
      <c r="C591" s="51">
        <v>163</v>
      </c>
      <c r="D591" s="52">
        <f t="shared" si="9"/>
        <v>417.95</v>
      </c>
    </row>
    <row r="592" spans="1:4" ht="13.5" customHeight="1">
      <c r="A592" s="51" t="s">
        <v>37</v>
      </c>
      <c r="B592" s="51">
        <v>0</v>
      </c>
      <c r="C592" s="51"/>
      <c r="D592" s="52">
        <f t="shared" si="9"/>
        <v>0</v>
      </c>
    </row>
    <row r="593" spans="1:4" ht="13.5" customHeight="1">
      <c r="A593" s="51" t="s">
        <v>38</v>
      </c>
      <c r="B593" s="51">
        <v>0</v>
      </c>
      <c r="C593" s="51"/>
      <c r="D593" s="52">
        <f t="shared" si="9"/>
        <v>0</v>
      </c>
    </row>
    <row r="594" spans="1:4" ht="13.5" customHeight="1">
      <c r="A594" s="51" t="s">
        <v>446</v>
      </c>
      <c r="B594" s="51">
        <v>87</v>
      </c>
      <c r="C594" s="51">
        <v>2</v>
      </c>
      <c r="D594" s="52">
        <f t="shared" si="9"/>
        <v>2.3</v>
      </c>
    </row>
    <row r="595" spans="1:4" ht="13.5" customHeight="1">
      <c r="A595" s="51" t="s">
        <v>447</v>
      </c>
      <c r="B595" s="51">
        <v>23</v>
      </c>
      <c r="C595" s="51"/>
      <c r="D595" s="52">
        <f t="shared" si="9"/>
        <v>0</v>
      </c>
    </row>
    <row r="596" spans="1:4" ht="13.5" customHeight="1">
      <c r="A596" s="51" t="s">
        <v>448</v>
      </c>
      <c r="B596" s="51">
        <v>0</v>
      </c>
      <c r="C596" s="51"/>
      <c r="D596" s="52">
        <f t="shared" si="9"/>
        <v>0</v>
      </c>
    </row>
    <row r="597" spans="1:4" ht="13.5" customHeight="1">
      <c r="A597" s="51" t="s">
        <v>449</v>
      </c>
      <c r="B597" s="51">
        <v>0</v>
      </c>
      <c r="C597" s="51"/>
      <c r="D597" s="52">
        <f t="shared" si="9"/>
        <v>0</v>
      </c>
    </row>
    <row r="598" spans="1:4" ht="13.5" customHeight="1">
      <c r="A598" s="51" t="s">
        <v>450</v>
      </c>
      <c r="B598" s="51">
        <v>658</v>
      </c>
      <c r="C598" s="51">
        <v>162</v>
      </c>
      <c r="D598" s="52">
        <f t="shared" si="9"/>
        <v>24.62</v>
      </c>
    </row>
    <row r="599" spans="1:4" ht="13.5" customHeight="1">
      <c r="A599" s="140" t="s">
        <v>451</v>
      </c>
      <c r="B599" s="52">
        <f>SUM(B600:B603)</f>
        <v>76</v>
      </c>
      <c r="C599" s="52">
        <f>SUM(C600:C603)</f>
        <v>69</v>
      </c>
      <c r="D599" s="52">
        <f t="shared" si="9"/>
        <v>90.79</v>
      </c>
    </row>
    <row r="600" spans="1:4" ht="13.5" customHeight="1">
      <c r="A600" s="51" t="s">
        <v>36</v>
      </c>
      <c r="B600" s="51">
        <v>76</v>
      </c>
      <c r="C600" s="51">
        <v>69</v>
      </c>
      <c r="D600" s="52">
        <f t="shared" si="9"/>
        <v>90.79</v>
      </c>
    </row>
    <row r="601" spans="1:4" ht="13.5" customHeight="1">
      <c r="A601" s="51" t="s">
        <v>37</v>
      </c>
      <c r="B601" s="51">
        <v>0</v>
      </c>
      <c r="C601" s="51"/>
      <c r="D601" s="52">
        <f t="shared" si="9"/>
        <v>0</v>
      </c>
    </row>
    <row r="602" spans="1:4" ht="13.5" customHeight="1">
      <c r="A602" s="51" t="s">
        <v>38</v>
      </c>
      <c r="B602" s="51">
        <v>0</v>
      </c>
      <c r="C602" s="51"/>
      <c r="D602" s="52">
        <f t="shared" si="9"/>
        <v>0</v>
      </c>
    </row>
    <row r="603" spans="1:4" ht="13.5" customHeight="1">
      <c r="A603" s="51" t="s">
        <v>452</v>
      </c>
      <c r="B603" s="51">
        <v>0</v>
      </c>
      <c r="C603" s="51"/>
      <c r="D603" s="52">
        <f t="shared" si="9"/>
        <v>0</v>
      </c>
    </row>
    <row r="604" spans="1:4" ht="13.5" customHeight="1">
      <c r="A604" s="140" t="s">
        <v>453</v>
      </c>
      <c r="B604" s="52">
        <f>SUM(B605:B606)</f>
        <v>3209</v>
      </c>
      <c r="C604" s="52">
        <f>SUM(C605:C606)</f>
        <v>914</v>
      </c>
      <c r="D604" s="52">
        <f t="shared" si="9"/>
        <v>28.48</v>
      </c>
    </row>
    <row r="605" spans="1:4" ht="13.5" customHeight="1">
      <c r="A605" s="51" t="s">
        <v>454</v>
      </c>
      <c r="B605" s="51">
        <v>3209</v>
      </c>
      <c r="C605" s="51">
        <v>914</v>
      </c>
      <c r="D605" s="52">
        <f t="shared" si="9"/>
        <v>28.48</v>
      </c>
    </row>
    <row r="606" spans="1:4" ht="13.5" customHeight="1">
      <c r="A606" s="51" t="s">
        <v>455</v>
      </c>
      <c r="B606" s="51">
        <v>0</v>
      </c>
      <c r="C606" s="51"/>
      <c r="D606" s="52">
        <f t="shared" si="9"/>
        <v>0</v>
      </c>
    </row>
    <row r="607" spans="1:4" ht="13.5" customHeight="1">
      <c r="A607" s="140" t="s">
        <v>456</v>
      </c>
      <c r="B607" s="52">
        <f>SUM(B608:B609)</f>
        <v>46</v>
      </c>
      <c r="C607" s="52">
        <f>SUM(C608:C609)</f>
        <v>49</v>
      </c>
      <c r="D607" s="52">
        <f t="shared" si="9"/>
        <v>106.52</v>
      </c>
    </row>
    <row r="608" spans="1:4" ht="13.5" customHeight="1">
      <c r="A608" s="51" t="s">
        <v>457</v>
      </c>
      <c r="B608" s="51">
        <v>49</v>
      </c>
      <c r="C608" s="51">
        <v>49</v>
      </c>
      <c r="D608" s="52">
        <f t="shared" si="9"/>
        <v>100</v>
      </c>
    </row>
    <row r="609" spans="1:4" ht="13.5" customHeight="1">
      <c r="A609" s="51" t="s">
        <v>458</v>
      </c>
      <c r="B609" s="51">
        <v>-3</v>
      </c>
      <c r="C609" s="51"/>
      <c r="D609" s="52">
        <f t="shared" si="9"/>
        <v>0</v>
      </c>
    </row>
    <row r="610" spans="1:4" ht="13.5" customHeight="1">
      <c r="A610" s="140" t="s">
        <v>459</v>
      </c>
      <c r="B610" s="52">
        <f>SUM(B611:B612)</f>
        <v>193</v>
      </c>
      <c r="C610" s="52">
        <f>SUM(C611:C612)</f>
        <v>107</v>
      </c>
      <c r="D610" s="52">
        <f t="shared" si="9"/>
        <v>55.44</v>
      </c>
    </row>
    <row r="611" spans="1:4" ht="13.5" customHeight="1">
      <c r="A611" s="51" t="s">
        <v>460</v>
      </c>
      <c r="B611" s="51">
        <v>105</v>
      </c>
      <c r="C611" s="51">
        <v>75</v>
      </c>
      <c r="D611" s="52">
        <f t="shared" si="9"/>
        <v>71.43</v>
      </c>
    </row>
    <row r="612" spans="1:4" ht="13.5" customHeight="1">
      <c r="A612" s="51" t="s">
        <v>461</v>
      </c>
      <c r="B612" s="51">
        <v>88</v>
      </c>
      <c r="C612" s="51">
        <v>32</v>
      </c>
      <c r="D612" s="52">
        <f t="shared" si="9"/>
        <v>36.36</v>
      </c>
    </row>
    <row r="613" spans="1:4" ht="13.5" customHeight="1">
      <c r="A613" s="140" t="s">
        <v>462</v>
      </c>
      <c r="B613" s="52">
        <f>SUM(B614:B615)</f>
        <v>0</v>
      </c>
      <c r="C613" s="52">
        <f>SUM(C614:C615)</f>
        <v>0</v>
      </c>
      <c r="D613" s="52">
        <f t="shared" si="9"/>
        <v>0</v>
      </c>
    </row>
    <row r="614" spans="1:4" ht="13.5" customHeight="1">
      <c r="A614" s="51" t="s">
        <v>463</v>
      </c>
      <c r="B614" s="51"/>
      <c r="C614" s="51"/>
      <c r="D614" s="52">
        <f t="shared" si="9"/>
        <v>0</v>
      </c>
    </row>
    <row r="615" spans="1:4" ht="13.5" customHeight="1">
      <c r="A615" s="51" t="s">
        <v>464</v>
      </c>
      <c r="B615" s="51"/>
      <c r="C615" s="51"/>
      <c r="D615" s="52">
        <f t="shared" si="9"/>
        <v>0</v>
      </c>
    </row>
    <row r="616" spans="1:4" ht="13.5" customHeight="1">
      <c r="A616" s="140" t="s">
        <v>465</v>
      </c>
      <c r="B616" s="52">
        <f>SUM(B617:B618)</f>
        <v>-10</v>
      </c>
      <c r="C616" s="52">
        <f>SUM(C617:C618)</f>
        <v>15</v>
      </c>
      <c r="D616" s="52">
        <f t="shared" si="9"/>
        <v>-150</v>
      </c>
    </row>
    <row r="617" spans="1:4" ht="13.5" customHeight="1">
      <c r="A617" s="51" t="s">
        <v>466</v>
      </c>
      <c r="B617" s="51">
        <v>-10</v>
      </c>
      <c r="C617" s="51">
        <v>15</v>
      </c>
      <c r="D617" s="52">
        <f t="shared" si="9"/>
        <v>-150</v>
      </c>
    </row>
    <row r="618" spans="1:4" ht="13.5" customHeight="1">
      <c r="A618" s="51" t="s">
        <v>467</v>
      </c>
      <c r="B618" s="51">
        <v>0</v>
      </c>
      <c r="C618" s="51"/>
      <c r="D618" s="52">
        <f t="shared" si="9"/>
        <v>0</v>
      </c>
    </row>
    <row r="619" spans="1:4" ht="13.5" customHeight="1">
      <c r="A619" s="140" t="s">
        <v>468</v>
      </c>
      <c r="B619" s="52">
        <f>SUM(B620:B622)</f>
        <v>48943</v>
      </c>
      <c r="C619" s="52">
        <f>SUM(C620:C622)</f>
        <v>271</v>
      </c>
      <c r="D619" s="52">
        <f t="shared" si="9"/>
        <v>0.55</v>
      </c>
    </row>
    <row r="620" spans="1:4" ht="13.5" customHeight="1">
      <c r="A620" s="51" t="s">
        <v>469</v>
      </c>
      <c r="B620" s="51">
        <v>48067</v>
      </c>
      <c r="C620" s="51"/>
      <c r="D620" s="52">
        <f t="shared" si="9"/>
        <v>0</v>
      </c>
    </row>
    <row r="621" spans="1:4" ht="13.5" customHeight="1">
      <c r="A621" s="51" t="s">
        <v>470</v>
      </c>
      <c r="B621" s="51">
        <v>695</v>
      </c>
      <c r="C621" s="51">
        <v>55</v>
      </c>
      <c r="D621" s="52">
        <f t="shared" si="9"/>
        <v>7.91</v>
      </c>
    </row>
    <row r="622" spans="1:4" s="135" customFormat="1" ht="13.5" customHeight="1">
      <c r="A622" s="54" t="s">
        <v>471</v>
      </c>
      <c r="B622" s="54">
        <v>181</v>
      </c>
      <c r="C622" s="54">
        <v>216</v>
      </c>
      <c r="D622" s="160">
        <f t="shared" si="9"/>
        <v>119.34</v>
      </c>
    </row>
    <row r="623" spans="1:4" ht="13.5" customHeight="1">
      <c r="A623" s="140" t="s">
        <v>472</v>
      </c>
      <c r="B623" s="52">
        <f>SUM(B624:B627)</f>
        <v>0</v>
      </c>
      <c r="C623" s="52">
        <f>SUM(C624:C627)</f>
        <v>0</v>
      </c>
      <c r="D623" s="52">
        <f t="shared" si="9"/>
        <v>0</v>
      </c>
    </row>
    <row r="624" spans="1:4" ht="13.5" customHeight="1">
      <c r="A624" s="51" t="s">
        <v>473</v>
      </c>
      <c r="B624" s="51"/>
      <c r="C624" s="51"/>
      <c r="D624" s="52">
        <f t="shared" si="9"/>
        <v>0</v>
      </c>
    </row>
    <row r="625" spans="1:4" ht="13.5" customHeight="1">
      <c r="A625" s="51" t="s">
        <v>474</v>
      </c>
      <c r="B625" s="51"/>
      <c r="C625" s="51"/>
      <c r="D625" s="52">
        <f t="shared" si="9"/>
        <v>0</v>
      </c>
    </row>
    <row r="626" spans="1:4" ht="13.5" customHeight="1">
      <c r="A626" s="51" t="s">
        <v>475</v>
      </c>
      <c r="B626" s="51"/>
      <c r="C626" s="51"/>
      <c r="D626" s="52">
        <f t="shared" si="9"/>
        <v>0</v>
      </c>
    </row>
    <row r="627" spans="1:4" ht="13.5" customHeight="1">
      <c r="A627" s="51" t="s">
        <v>476</v>
      </c>
      <c r="B627" s="51"/>
      <c r="C627" s="51"/>
      <c r="D627" s="52">
        <f t="shared" si="9"/>
        <v>0</v>
      </c>
    </row>
    <row r="628" spans="1:4" ht="13.5" customHeight="1">
      <c r="A628" s="161" t="s">
        <v>477</v>
      </c>
      <c r="B628" s="52">
        <f>SUM(B629:B635)</f>
        <v>251</v>
      </c>
      <c r="C628" s="52">
        <f>SUM(C629:C635)</f>
        <v>74</v>
      </c>
      <c r="D628" s="52">
        <f t="shared" si="9"/>
        <v>29.48</v>
      </c>
    </row>
    <row r="629" spans="1:4" ht="13.5" customHeight="1">
      <c r="A629" s="51" t="s">
        <v>36</v>
      </c>
      <c r="B629" s="157">
        <v>192</v>
      </c>
      <c r="C629" s="157">
        <v>41</v>
      </c>
      <c r="D629" s="52">
        <f t="shared" si="9"/>
        <v>21.35</v>
      </c>
    </row>
    <row r="630" spans="1:4" ht="13.5" customHeight="1">
      <c r="A630" s="51" t="s">
        <v>37</v>
      </c>
      <c r="B630" s="51">
        <v>0</v>
      </c>
      <c r="C630" s="51"/>
      <c r="D630" s="52">
        <f t="shared" si="9"/>
        <v>0</v>
      </c>
    </row>
    <row r="631" spans="1:4" ht="13.5" customHeight="1">
      <c r="A631" s="51" t="s">
        <v>38</v>
      </c>
      <c r="B631" s="51">
        <v>0</v>
      </c>
      <c r="C631" s="51"/>
      <c r="D631" s="52">
        <f t="shared" si="9"/>
        <v>0</v>
      </c>
    </row>
    <row r="632" spans="1:4" ht="13.5" customHeight="1">
      <c r="A632" s="51" t="s">
        <v>478</v>
      </c>
      <c r="B632" s="51">
        <v>0</v>
      </c>
      <c r="C632" s="51"/>
      <c r="D632" s="52">
        <f t="shared" si="9"/>
        <v>0</v>
      </c>
    </row>
    <row r="633" spans="1:4" ht="13.5" customHeight="1">
      <c r="A633" s="51" t="s">
        <v>479</v>
      </c>
      <c r="B633" s="51">
        <v>0</v>
      </c>
      <c r="C633" s="51"/>
      <c r="D633" s="52">
        <f t="shared" si="9"/>
        <v>0</v>
      </c>
    </row>
    <row r="634" spans="1:4" ht="13.5" customHeight="1">
      <c r="A634" s="51" t="s">
        <v>45</v>
      </c>
      <c r="B634" s="51">
        <v>0</v>
      </c>
      <c r="C634" s="51">
        <v>28</v>
      </c>
      <c r="D634" s="52">
        <f t="shared" si="9"/>
        <v>0</v>
      </c>
    </row>
    <row r="635" spans="1:4" ht="13.5" customHeight="1">
      <c r="A635" s="51" t="s">
        <v>480</v>
      </c>
      <c r="B635" s="51">
        <v>59</v>
      </c>
      <c r="C635" s="51">
        <v>5</v>
      </c>
      <c r="D635" s="52">
        <f t="shared" si="9"/>
        <v>8.47</v>
      </c>
    </row>
    <row r="636" spans="1:4" ht="13.5" customHeight="1">
      <c r="A636" s="162" t="s">
        <v>481</v>
      </c>
      <c r="B636" s="52">
        <f>SUM(B637:B638)</f>
        <v>0</v>
      </c>
      <c r="C636" s="52">
        <f>SUM(C637:C638)</f>
        <v>0</v>
      </c>
      <c r="D636" s="52">
        <f t="shared" si="9"/>
        <v>0</v>
      </c>
    </row>
    <row r="637" spans="1:4" ht="13.5" customHeight="1">
      <c r="A637" s="157" t="s">
        <v>482</v>
      </c>
      <c r="B637" s="157"/>
      <c r="C637" s="157"/>
      <c r="D637" s="52">
        <f t="shared" si="9"/>
        <v>0</v>
      </c>
    </row>
    <row r="638" spans="1:4" ht="13.5" customHeight="1">
      <c r="A638" s="157" t="s">
        <v>483</v>
      </c>
      <c r="B638" s="157"/>
      <c r="C638" s="157"/>
      <c r="D638" s="52">
        <f t="shared" si="9"/>
        <v>0</v>
      </c>
    </row>
    <row r="639" spans="1:4" ht="13.5" customHeight="1">
      <c r="A639" s="140" t="s">
        <v>484</v>
      </c>
      <c r="B639" s="52">
        <v>933</v>
      </c>
      <c r="C639" s="52">
        <v>274</v>
      </c>
      <c r="D639" s="52">
        <f t="shared" si="9"/>
        <v>29.37</v>
      </c>
    </row>
    <row r="640" spans="1:4" ht="13.5" customHeight="1">
      <c r="A640" s="140" t="s">
        <v>485</v>
      </c>
      <c r="B640" s="52">
        <f>B641+B646+B660+B664+B676+B679+B683+B688+B692+B696+B699+B708+B710</f>
        <v>31131</v>
      </c>
      <c r="C640" s="52">
        <f>C641+C646+C660+C664+C676+C679+C683+C688+C692+C696+C699+C708+C710</f>
        <v>15299</v>
      </c>
      <c r="D640" s="52">
        <f t="shared" si="9"/>
        <v>49.14</v>
      </c>
    </row>
    <row r="641" spans="1:4" ht="13.5" customHeight="1">
      <c r="A641" s="140" t="s">
        <v>486</v>
      </c>
      <c r="B641" s="52">
        <f>SUM(B642:B645)</f>
        <v>1344</v>
      </c>
      <c r="C641" s="52">
        <f>SUM(C642:C645)</f>
        <v>402</v>
      </c>
      <c r="D641" s="52">
        <f t="shared" si="9"/>
        <v>29.91</v>
      </c>
    </row>
    <row r="642" spans="1:4" ht="13.5" customHeight="1">
      <c r="A642" s="51" t="s">
        <v>36</v>
      </c>
      <c r="B642" s="51">
        <v>165</v>
      </c>
      <c r="C642" s="51">
        <v>92</v>
      </c>
      <c r="D642" s="52">
        <f t="shared" si="9"/>
        <v>55.76</v>
      </c>
    </row>
    <row r="643" spans="1:4" ht="13.5" customHeight="1">
      <c r="A643" s="51" t="s">
        <v>37</v>
      </c>
      <c r="B643" s="51">
        <v>0</v>
      </c>
      <c r="C643" s="51"/>
      <c r="D643" s="52">
        <f t="shared" si="9"/>
        <v>0</v>
      </c>
    </row>
    <row r="644" spans="1:4" ht="13.5" customHeight="1">
      <c r="A644" s="51" t="s">
        <v>38</v>
      </c>
      <c r="B644" s="51">
        <v>0</v>
      </c>
      <c r="C644" s="51"/>
      <c r="D644" s="52">
        <f t="shared" si="9"/>
        <v>0</v>
      </c>
    </row>
    <row r="645" spans="1:4" ht="13.5" customHeight="1">
      <c r="A645" s="51" t="s">
        <v>487</v>
      </c>
      <c r="B645" s="51">
        <v>1179</v>
      </c>
      <c r="C645" s="51">
        <v>310</v>
      </c>
      <c r="D645" s="52">
        <f t="shared" si="9"/>
        <v>26.29</v>
      </c>
    </row>
    <row r="646" spans="1:4" ht="13.5" customHeight="1">
      <c r="A646" s="140" t="s">
        <v>488</v>
      </c>
      <c r="B646" s="52">
        <f>SUM(B647:B659)</f>
        <v>621</v>
      </c>
      <c r="C646" s="52">
        <f>SUM(C647:C659)</f>
        <v>434</v>
      </c>
      <c r="D646" s="52">
        <f t="shared" si="9"/>
        <v>69.89</v>
      </c>
    </row>
    <row r="647" spans="1:4" ht="13.5" customHeight="1">
      <c r="A647" s="51" t="s">
        <v>489</v>
      </c>
      <c r="B647" s="51">
        <v>296</v>
      </c>
      <c r="C647" s="51">
        <v>207</v>
      </c>
      <c r="D647" s="52">
        <f t="shared" si="9"/>
        <v>69.93</v>
      </c>
    </row>
    <row r="648" spans="1:4" ht="13.5" customHeight="1">
      <c r="A648" s="51" t="s">
        <v>490</v>
      </c>
      <c r="B648" s="51">
        <v>249</v>
      </c>
      <c r="C648" s="51">
        <v>163</v>
      </c>
      <c r="D648" s="52">
        <f t="shared" si="9"/>
        <v>65.46</v>
      </c>
    </row>
    <row r="649" spans="1:4" ht="13.5" customHeight="1">
      <c r="A649" s="51" t="s">
        <v>491</v>
      </c>
      <c r="B649" s="51">
        <v>0</v>
      </c>
      <c r="C649" s="51"/>
      <c r="D649" s="52">
        <f t="shared" si="9"/>
        <v>0</v>
      </c>
    </row>
    <row r="650" spans="1:4" ht="13.5" customHeight="1">
      <c r="A650" s="51" t="s">
        <v>492</v>
      </c>
      <c r="B650" s="157">
        <v>0</v>
      </c>
      <c r="C650" s="157"/>
      <c r="D650" s="52">
        <f t="shared" si="9"/>
        <v>0</v>
      </c>
    </row>
    <row r="651" spans="1:4" ht="13.5" customHeight="1">
      <c r="A651" s="51" t="s">
        <v>493</v>
      </c>
      <c r="B651" s="157">
        <v>0</v>
      </c>
      <c r="C651" s="157"/>
      <c r="D651" s="52">
        <f t="shared" si="9"/>
        <v>0</v>
      </c>
    </row>
    <row r="652" spans="1:4" ht="13.5" customHeight="1">
      <c r="A652" s="157" t="s">
        <v>494</v>
      </c>
      <c r="B652" s="157">
        <v>0</v>
      </c>
      <c r="C652" s="157"/>
      <c r="D652" s="52">
        <f t="shared" si="9"/>
        <v>0</v>
      </c>
    </row>
    <row r="653" spans="1:4" ht="13.5" customHeight="1">
      <c r="A653" s="51" t="s">
        <v>495</v>
      </c>
      <c r="B653" s="51">
        <v>0</v>
      </c>
      <c r="C653" s="51"/>
      <c r="D653" s="52">
        <f aca="true" t="shared" si="10" ref="D653:D717">ROUND(IF(B653=0,0,C653/B653*100),2)</f>
        <v>0</v>
      </c>
    </row>
    <row r="654" spans="1:4" ht="13.5" customHeight="1">
      <c r="A654" s="51" t="s">
        <v>496</v>
      </c>
      <c r="B654" s="51">
        <v>76</v>
      </c>
      <c r="C654" s="51">
        <v>64</v>
      </c>
      <c r="D654" s="52">
        <f t="shared" si="10"/>
        <v>84.21</v>
      </c>
    </row>
    <row r="655" spans="1:4" ht="13.5" customHeight="1">
      <c r="A655" s="51" t="s">
        <v>497</v>
      </c>
      <c r="B655" s="51">
        <v>0</v>
      </c>
      <c r="C655" s="51"/>
      <c r="D655" s="52">
        <f t="shared" si="10"/>
        <v>0</v>
      </c>
    </row>
    <row r="656" spans="1:4" ht="13.5" customHeight="1">
      <c r="A656" s="51" t="s">
        <v>498</v>
      </c>
      <c r="B656" s="51">
        <v>0</v>
      </c>
      <c r="C656" s="51"/>
      <c r="D656" s="52">
        <f t="shared" si="10"/>
        <v>0</v>
      </c>
    </row>
    <row r="657" spans="1:4" ht="13.5" customHeight="1">
      <c r="A657" s="51" t="s">
        <v>499</v>
      </c>
      <c r="B657" s="51">
        <v>0</v>
      </c>
      <c r="C657" s="51"/>
      <c r="D657" s="52">
        <f t="shared" si="10"/>
        <v>0</v>
      </c>
    </row>
    <row r="658" spans="1:4" ht="13.5" customHeight="1">
      <c r="A658" s="157" t="s">
        <v>500</v>
      </c>
      <c r="B658" s="51">
        <v>0</v>
      </c>
      <c r="C658" s="51"/>
      <c r="D658" s="52">
        <f t="shared" si="10"/>
        <v>0</v>
      </c>
    </row>
    <row r="659" spans="1:4" ht="13.5" customHeight="1">
      <c r="A659" s="51" t="s">
        <v>501</v>
      </c>
      <c r="B659" s="51"/>
      <c r="C659" s="51"/>
      <c r="D659" s="52">
        <f t="shared" si="10"/>
        <v>0</v>
      </c>
    </row>
    <row r="660" spans="1:4" ht="13.5" customHeight="1">
      <c r="A660" s="140" t="s">
        <v>502</v>
      </c>
      <c r="B660" s="163">
        <f>SUM(B661:B663)</f>
        <v>1525</v>
      </c>
      <c r="C660" s="159">
        <f>SUM(C661:C663)</f>
        <v>617</v>
      </c>
      <c r="D660" s="52">
        <f t="shared" si="10"/>
        <v>40.46</v>
      </c>
    </row>
    <row r="661" spans="1:4" ht="13.5" customHeight="1">
      <c r="A661" s="51" t="s">
        <v>503</v>
      </c>
      <c r="B661" s="164">
        <v>976</v>
      </c>
      <c r="C661" s="157">
        <v>419</v>
      </c>
      <c r="D661" s="52">
        <f t="shared" si="10"/>
        <v>42.93</v>
      </c>
    </row>
    <row r="662" spans="1:4" ht="13.5" customHeight="1">
      <c r="A662" s="51" t="s">
        <v>504</v>
      </c>
      <c r="B662" s="164">
        <v>249</v>
      </c>
      <c r="C662" s="157">
        <v>198</v>
      </c>
      <c r="D662" s="52">
        <f t="shared" si="10"/>
        <v>79.52</v>
      </c>
    </row>
    <row r="663" spans="1:4" ht="13.5" customHeight="1">
      <c r="A663" s="51" t="s">
        <v>505</v>
      </c>
      <c r="B663" s="164">
        <v>300</v>
      </c>
      <c r="C663" s="157"/>
      <c r="D663" s="52">
        <f t="shared" si="10"/>
        <v>0</v>
      </c>
    </row>
    <row r="664" spans="1:4" ht="13.5" customHeight="1">
      <c r="A664" s="140" t="s">
        <v>506</v>
      </c>
      <c r="B664" s="163">
        <f>SUM(B665:B675)</f>
        <v>7512</v>
      </c>
      <c r="C664" s="159">
        <f>SUM(C665:C675)</f>
        <v>3799</v>
      </c>
      <c r="D664" s="52">
        <f t="shared" si="10"/>
        <v>50.57</v>
      </c>
    </row>
    <row r="665" spans="1:4" ht="13.5" customHeight="1">
      <c r="A665" s="51" t="s">
        <v>507</v>
      </c>
      <c r="B665" s="164">
        <v>2748</v>
      </c>
      <c r="C665" s="157">
        <v>2310</v>
      </c>
      <c r="D665" s="52">
        <f t="shared" si="10"/>
        <v>84.06</v>
      </c>
    </row>
    <row r="666" spans="1:4" ht="13.5" customHeight="1">
      <c r="A666" s="51" t="s">
        <v>508</v>
      </c>
      <c r="B666" s="164">
        <v>374</v>
      </c>
      <c r="C666" s="157">
        <v>327</v>
      </c>
      <c r="D666" s="52">
        <f t="shared" si="10"/>
        <v>87.43</v>
      </c>
    </row>
    <row r="667" spans="1:4" ht="13.5" customHeight="1">
      <c r="A667" s="51" t="s">
        <v>509</v>
      </c>
      <c r="B667" s="164">
        <v>460</v>
      </c>
      <c r="C667" s="157">
        <v>623</v>
      </c>
      <c r="D667" s="52">
        <f t="shared" si="10"/>
        <v>135.43</v>
      </c>
    </row>
    <row r="668" spans="1:4" ht="13.5" customHeight="1">
      <c r="A668" s="51" t="s">
        <v>510</v>
      </c>
      <c r="B668" s="164"/>
      <c r="C668" s="157"/>
      <c r="D668" s="52">
        <f t="shared" si="10"/>
        <v>0</v>
      </c>
    </row>
    <row r="669" spans="1:4" ht="13.5" customHeight="1">
      <c r="A669" s="51" t="s">
        <v>511</v>
      </c>
      <c r="B669" s="164">
        <v>0</v>
      </c>
      <c r="C669" s="51"/>
      <c r="D669" s="52">
        <f t="shared" si="10"/>
        <v>0</v>
      </c>
    </row>
    <row r="670" spans="1:4" ht="13.5" customHeight="1">
      <c r="A670" s="51" t="s">
        <v>512</v>
      </c>
      <c r="B670" s="164">
        <v>0</v>
      </c>
      <c r="C670" s="51"/>
      <c r="D670" s="52">
        <f t="shared" si="10"/>
        <v>0</v>
      </c>
    </row>
    <row r="671" spans="1:4" ht="13.5" customHeight="1">
      <c r="A671" s="51" t="s">
        <v>513</v>
      </c>
      <c r="B671" s="164">
        <v>0</v>
      </c>
      <c r="C671" s="51"/>
      <c r="D671" s="52">
        <f t="shared" si="10"/>
        <v>0</v>
      </c>
    </row>
    <row r="672" spans="1:4" ht="13.5" customHeight="1">
      <c r="A672" s="51" t="s">
        <v>514</v>
      </c>
      <c r="B672" s="164">
        <v>3548</v>
      </c>
      <c r="C672" s="51">
        <v>539</v>
      </c>
      <c r="D672" s="52">
        <f t="shared" si="10"/>
        <v>15.19</v>
      </c>
    </row>
    <row r="673" spans="1:4" ht="13.5" customHeight="1">
      <c r="A673" s="157" t="s">
        <v>515</v>
      </c>
      <c r="B673" s="164">
        <v>337</v>
      </c>
      <c r="C673" s="51"/>
      <c r="D673" s="52">
        <f t="shared" si="10"/>
        <v>0</v>
      </c>
    </row>
    <row r="674" spans="1:4" ht="13.5" customHeight="1">
      <c r="A674" s="51" t="s">
        <v>516</v>
      </c>
      <c r="B674" s="164">
        <v>0</v>
      </c>
      <c r="C674" s="51"/>
      <c r="D674" s="52">
        <f t="shared" si="10"/>
        <v>0</v>
      </c>
    </row>
    <row r="675" spans="1:4" ht="13.5" customHeight="1">
      <c r="A675" s="51" t="s">
        <v>517</v>
      </c>
      <c r="B675" s="164">
        <v>45</v>
      </c>
      <c r="C675" s="51"/>
      <c r="D675" s="52">
        <f t="shared" si="10"/>
        <v>0</v>
      </c>
    </row>
    <row r="676" spans="1:4" ht="13.5" customHeight="1">
      <c r="A676" s="140" t="s">
        <v>518</v>
      </c>
      <c r="B676" s="52">
        <f>SUM(B677:B678)</f>
        <v>20</v>
      </c>
      <c r="C676" s="52">
        <f>SUM(C677:C678)</f>
        <v>0</v>
      </c>
      <c r="D676" s="52">
        <f t="shared" si="10"/>
        <v>0</v>
      </c>
    </row>
    <row r="677" spans="1:4" ht="13.5" customHeight="1">
      <c r="A677" s="51" t="s">
        <v>519</v>
      </c>
      <c r="B677" s="51">
        <v>20</v>
      </c>
      <c r="C677" s="51"/>
      <c r="D677" s="52">
        <f t="shared" si="10"/>
        <v>0</v>
      </c>
    </row>
    <row r="678" spans="1:4" ht="13.5" customHeight="1">
      <c r="A678" s="51" t="s">
        <v>520</v>
      </c>
      <c r="B678" s="51">
        <v>0</v>
      </c>
      <c r="C678" s="51"/>
      <c r="D678" s="52">
        <f t="shared" si="10"/>
        <v>0</v>
      </c>
    </row>
    <row r="679" spans="1:4" ht="13.5" customHeight="1">
      <c r="A679" s="140" t="s">
        <v>521</v>
      </c>
      <c r="B679" s="52">
        <f>SUM(B680:B682)</f>
        <v>5697</v>
      </c>
      <c r="C679" s="52">
        <f>SUM(C680:C682)</f>
        <v>4957</v>
      </c>
      <c r="D679" s="52">
        <f t="shared" si="10"/>
        <v>87.01</v>
      </c>
    </row>
    <row r="680" spans="1:4" ht="13.5" customHeight="1">
      <c r="A680" s="51" t="s">
        <v>522</v>
      </c>
      <c r="B680" s="51">
        <v>0</v>
      </c>
      <c r="C680" s="51"/>
      <c r="D680" s="52">
        <f t="shared" si="10"/>
        <v>0</v>
      </c>
    </row>
    <row r="681" spans="1:4" ht="13.5" customHeight="1">
      <c r="A681" s="51" t="s">
        <v>523</v>
      </c>
      <c r="B681" s="51">
        <v>0</v>
      </c>
      <c r="C681" s="51">
        <v>2</v>
      </c>
      <c r="D681" s="52">
        <f t="shared" si="10"/>
        <v>0</v>
      </c>
    </row>
    <row r="682" spans="1:4" ht="13.5" customHeight="1">
      <c r="A682" s="51" t="s">
        <v>524</v>
      </c>
      <c r="B682" s="51">
        <v>5697</v>
      </c>
      <c r="C682" s="51">
        <v>4955</v>
      </c>
      <c r="D682" s="52">
        <f t="shared" si="10"/>
        <v>86.98</v>
      </c>
    </row>
    <row r="683" spans="1:4" ht="13.5" customHeight="1">
      <c r="A683" s="140" t="s">
        <v>525</v>
      </c>
      <c r="B683" s="52">
        <f>SUM(B684:B687)</f>
        <v>301</v>
      </c>
      <c r="C683" s="52">
        <f>SUM(C684:C687)</f>
        <v>105</v>
      </c>
      <c r="D683" s="52">
        <f t="shared" si="10"/>
        <v>34.88</v>
      </c>
    </row>
    <row r="684" spans="1:4" ht="13.5" customHeight="1">
      <c r="A684" s="51" t="s">
        <v>526</v>
      </c>
      <c r="B684" s="51">
        <v>0</v>
      </c>
      <c r="C684" s="51"/>
      <c r="D684" s="52">
        <f t="shared" si="10"/>
        <v>0</v>
      </c>
    </row>
    <row r="685" spans="1:4" ht="13.5" customHeight="1">
      <c r="A685" s="51" t="s">
        <v>527</v>
      </c>
      <c r="B685" s="51">
        <v>301</v>
      </c>
      <c r="C685" s="51">
        <v>105</v>
      </c>
      <c r="D685" s="52">
        <f t="shared" si="10"/>
        <v>34.88</v>
      </c>
    </row>
    <row r="686" spans="1:4" ht="13.5" customHeight="1">
      <c r="A686" s="51" t="s">
        <v>528</v>
      </c>
      <c r="B686" s="51">
        <v>0</v>
      </c>
      <c r="C686" s="51"/>
      <c r="D686" s="52">
        <f t="shared" si="10"/>
        <v>0</v>
      </c>
    </row>
    <row r="687" spans="1:4" ht="13.5" customHeight="1">
      <c r="A687" s="51" t="s">
        <v>529</v>
      </c>
      <c r="B687" s="51">
        <v>0</v>
      </c>
      <c r="C687" s="51"/>
      <c r="D687" s="52">
        <f t="shared" si="10"/>
        <v>0</v>
      </c>
    </row>
    <row r="688" spans="1:4" ht="13.5" customHeight="1">
      <c r="A688" s="140" t="s">
        <v>530</v>
      </c>
      <c r="B688" s="52">
        <f>SUM(B689:B691)</f>
        <v>13306</v>
      </c>
      <c r="C688" s="52">
        <f>SUM(C689:C691)</f>
        <v>4538</v>
      </c>
      <c r="D688" s="52">
        <f t="shared" si="10"/>
        <v>34.1</v>
      </c>
    </row>
    <row r="689" spans="1:4" ht="13.5" customHeight="1">
      <c r="A689" s="51" t="s">
        <v>531</v>
      </c>
      <c r="B689" s="51">
        <v>3380</v>
      </c>
      <c r="C689" s="51"/>
      <c r="D689" s="52">
        <f t="shared" si="10"/>
        <v>0</v>
      </c>
    </row>
    <row r="690" spans="1:4" ht="13.5" customHeight="1">
      <c r="A690" s="51" t="s">
        <v>532</v>
      </c>
      <c r="B690" s="51">
        <v>9861</v>
      </c>
      <c r="C690" s="51">
        <v>1877</v>
      </c>
      <c r="D690" s="52">
        <f t="shared" si="10"/>
        <v>19.03</v>
      </c>
    </row>
    <row r="691" spans="1:4" s="135" customFormat="1" ht="13.5" customHeight="1">
      <c r="A691" s="54" t="s">
        <v>533</v>
      </c>
      <c r="B691" s="54">
        <v>65</v>
      </c>
      <c r="C691" s="54">
        <v>2661</v>
      </c>
      <c r="D691" s="165">
        <f t="shared" si="10"/>
        <v>4093.85</v>
      </c>
    </row>
    <row r="692" spans="1:4" ht="13.5" customHeight="1">
      <c r="A692" s="140" t="s">
        <v>534</v>
      </c>
      <c r="B692" s="52">
        <f>SUM(B693:B695)</f>
        <v>582</v>
      </c>
      <c r="C692" s="52">
        <f>SUM(C693:C695)</f>
        <v>193</v>
      </c>
      <c r="D692" s="52">
        <f t="shared" si="10"/>
        <v>33.16</v>
      </c>
    </row>
    <row r="693" spans="1:4" ht="13.5" customHeight="1">
      <c r="A693" s="51" t="s">
        <v>535</v>
      </c>
      <c r="B693" s="51">
        <v>556</v>
      </c>
      <c r="C693" s="51">
        <v>193</v>
      </c>
      <c r="D693" s="52">
        <f t="shared" si="10"/>
        <v>34.71</v>
      </c>
    </row>
    <row r="694" spans="1:4" ht="13.5" customHeight="1">
      <c r="A694" s="51" t="s">
        <v>536</v>
      </c>
      <c r="B694" s="51">
        <v>0</v>
      </c>
      <c r="C694" s="51"/>
      <c r="D694" s="52">
        <f t="shared" si="10"/>
        <v>0</v>
      </c>
    </row>
    <row r="695" spans="1:4" ht="13.5" customHeight="1">
      <c r="A695" s="51" t="s">
        <v>537</v>
      </c>
      <c r="B695" s="51">
        <v>26</v>
      </c>
      <c r="C695" s="51"/>
      <c r="D695" s="52">
        <f t="shared" si="10"/>
        <v>0</v>
      </c>
    </row>
    <row r="696" spans="1:4" ht="13.5" customHeight="1">
      <c r="A696" s="140" t="s">
        <v>538</v>
      </c>
      <c r="B696" s="52">
        <f>SUM(B697:B698)</f>
        <v>49</v>
      </c>
      <c r="C696" s="52">
        <f>SUM(C697:C698)</f>
        <v>0</v>
      </c>
      <c r="D696" s="52">
        <f t="shared" si="10"/>
        <v>0</v>
      </c>
    </row>
    <row r="697" spans="1:4" ht="13.5" customHeight="1">
      <c r="A697" s="51" t="s">
        <v>539</v>
      </c>
      <c r="B697" s="51">
        <v>49</v>
      </c>
      <c r="C697" s="51"/>
      <c r="D697" s="52">
        <f t="shared" si="10"/>
        <v>0</v>
      </c>
    </row>
    <row r="698" spans="1:4" ht="13.5" customHeight="1">
      <c r="A698" s="51" t="s">
        <v>540</v>
      </c>
      <c r="B698" s="51">
        <v>0</v>
      </c>
      <c r="C698" s="51"/>
      <c r="D698" s="52">
        <f t="shared" si="10"/>
        <v>0</v>
      </c>
    </row>
    <row r="699" spans="1:4" ht="13.5" customHeight="1">
      <c r="A699" s="140" t="s">
        <v>541</v>
      </c>
      <c r="B699" s="52">
        <f>SUM(B700:B707)</f>
        <v>151</v>
      </c>
      <c r="C699" s="52">
        <f>SUM(C700:C707)</f>
        <v>254</v>
      </c>
      <c r="D699" s="52">
        <f t="shared" si="10"/>
        <v>168.21</v>
      </c>
    </row>
    <row r="700" spans="1:4" ht="13.5" customHeight="1">
      <c r="A700" s="51" t="s">
        <v>36</v>
      </c>
      <c r="B700" s="51">
        <v>141</v>
      </c>
      <c r="C700" s="51">
        <v>54</v>
      </c>
      <c r="D700" s="52">
        <f t="shared" si="10"/>
        <v>38.3</v>
      </c>
    </row>
    <row r="701" spans="1:4" ht="13.5" customHeight="1">
      <c r="A701" s="51" t="s">
        <v>37</v>
      </c>
      <c r="B701" s="51">
        <v>0</v>
      </c>
      <c r="C701" s="51"/>
      <c r="D701" s="52">
        <f t="shared" si="10"/>
        <v>0</v>
      </c>
    </row>
    <row r="702" spans="1:4" ht="13.5" customHeight="1">
      <c r="A702" s="51" t="s">
        <v>38</v>
      </c>
      <c r="B702" s="51">
        <v>0</v>
      </c>
      <c r="C702" s="51"/>
      <c r="D702" s="52">
        <f t="shared" si="10"/>
        <v>0</v>
      </c>
    </row>
    <row r="703" spans="1:4" ht="13.5" customHeight="1">
      <c r="A703" s="51" t="s">
        <v>77</v>
      </c>
      <c r="B703" s="51">
        <v>0</v>
      </c>
      <c r="C703" s="51"/>
      <c r="D703" s="52">
        <f t="shared" si="10"/>
        <v>0</v>
      </c>
    </row>
    <row r="704" spans="1:4" ht="13.5" customHeight="1">
      <c r="A704" s="51" t="s">
        <v>542</v>
      </c>
      <c r="B704" s="51">
        <v>0</v>
      </c>
      <c r="C704" s="51"/>
      <c r="D704" s="52">
        <f t="shared" si="10"/>
        <v>0</v>
      </c>
    </row>
    <row r="705" spans="1:4" ht="13.5" customHeight="1">
      <c r="A705" s="51" t="s">
        <v>543</v>
      </c>
      <c r="B705" s="51">
        <v>0</v>
      </c>
      <c r="C705" s="51"/>
      <c r="D705" s="52">
        <f t="shared" si="10"/>
        <v>0</v>
      </c>
    </row>
    <row r="706" spans="1:4" ht="13.5" customHeight="1">
      <c r="A706" s="51" t="s">
        <v>45</v>
      </c>
      <c r="B706" s="51">
        <v>5</v>
      </c>
      <c r="C706" s="51">
        <v>200</v>
      </c>
      <c r="D706" s="52">
        <f t="shared" si="10"/>
        <v>4000</v>
      </c>
    </row>
    <row r="707" spans="1:4" ht="13.5" customHeight="1">
      <c r="A707" s="51" t="s">
        <v>544</v>
      </c>
      <c r="B707" s="51">
        <v>5</v>
      </c>
      <c r="C707" s="51"/>
      <c r="D707" s="52">
        <f t="shared" si="10"/>
        <v>0</v>
      </c>
    </row>
    <row r="708" spans="1:4" ht="13.5" customHeight="1">
      <c r="A708" s="140" t="s">
        <v>545</v>
      </c>
      <c r="B708" s="52">
        <f>B709</f>
        <v>0</v>
      </c>
      <c r="C708" s="52">
        <f>C709</f>
        <v>0</v>
      </c>
      <c r="D708" s="52">
        <f t="shared" si="10"/>
        <v>0</v>
      </c>
    </row>
    <row r="709" spans="1:4" ht="13.5" customHeight="1">
      <c r="A709" s="51" t="s">
        <v>546</v>
      </c>
      <c r="B709" s="51"/>
      <c r="C709" s="51"/>
      <c r="D709" s="52">
        <f t="shared" si="10"/>
        <v>0</v>
      </c>
    </row>
    <row r="710" spans="1:4" ht="13.5" customHeight="1">
      <c r="A710" s="166" t="s">
        <v>547</v>
      </c>
      <c r="B710" s="52">
        <f>B711</f>
        <v>23</v>
      </c>
      <c r="C710" s="52">
        <f>C711</f>
        <v>0</v>
      </c>
      <c r="D710" s="52">
        <f t="shared" si="10"/>
        <v>0</v>
      </c>
    </row>
    <row r="711" spans="1:4" ht="13.5" customHeight="1">
      <c r="A711" s="167" t="s">
        <v>548</v>
      </c>
      <c r="B711" s="51">
        <v>23</v>
      </c>
      <c r="C711" s="51"/>
      <c r="D711" s="52">
        <f t="shared" si="10"/>
        <v>0</v>
      </c>
    </row>
    <row r="712" spans="1:4" ht="13.5" customHeight="1">
      <c r="A712" s="166" t="s">
        <v>549</v>
      </c>
      <c r="B712" s="52">
        <f>B713+B723+B727+B735+B740+B747+B753+B756+B759+B760+B761+B767+B768+B769+B784</f>
        <v>904</v>
      </c>
      <c r="C712" s="52">
        <f>C713+C723+C727+C735+C740+C747+C753+C756+C759+C760+C761+C767+C768+C769+C784</f>
        <v>462</v>
      </c>
      <c r="D712" s="52">
        <f t="shared" si="10"/>
        <v>51.11</v>
      </c>
    </row>
    <row r="713" spans="1:4" ht="13.5" customHeight="1">
      <c r="A713" s="166" t="s">
        <v>550</v>
      </c>
      <c r="B713" s="52">
        <f>SUM(B714:B722)</f>
        <v>680</v>
      </c>
      <c r="C713" s="52">
        <f>SUM(C714:C722)</f>
        <v>462</v>
      </c>
      <c r="D713" s="52">
        <f t="shared" si="10"/>
        <v>67.94</v>
      </c>
    </row>
    <row r="714" spans="1:4" ht="13.5" customHeight="1">
      <c r="A714" s="167" t="s">
        <v>36</v>
      </c>
      <c r="B714" s="51">
        <v>107</v>
      </c>
      <c r="C714" s="51">
        <v>89</v>
      </c>
      <c r="D714" s="52">
        <f t="shared" si="10"/>
        <v>83.18</v>
      </c>
    </row>
    <row r="715" spans="1:4" ht="13.5" customHeight="1">
      <c r="A715" s="167" t="s">
        <v>37</v>
      </c>
      <c r="B715" s="51">
        <v>0</v>
      </c>
      <c r="C715" s="51"/>
      <c r="D715" s="52">
        <f t="shared" si="10"/>
        <v>0</v>
      </c>
    </row>
    <row r="716" spans="1:4" ht="13.5" customHeight="1">
      <c r="A716" s="167" t="s">
        <v>38</v>
      </c>
      <c r="B716" s="51">
        <v>0</v>
      </c>
      <c r="C716" s="51"/>
      <c r="D716" s="52">
        <f t="shared" si="10"/>
        <v>0</v>
      </c>
    </row>
    <row r="717" spans="1:4" ht="13.5" customHeight="1">
      <c r="A717" s="167" t="s">
        <v>551</v>
      </c>
      <c r="B717" s="51">
        <v>0</v>
      </c>
      <c r="C717" s="51"/>
      <c r="D717" s="52">
        <f t="shared" si="10"/>
        <v>0</v>
      </c>
    </row>
    <row r="718" spans="1:4" ht="13.5" customHeight="1">
      <c r="A718" s="167" t="s">
        <v>552</v>
      </c>
      <c r="B718" s="51">
        <v>0</v>
      </c>
      <c r="C718" s="51"/>
      <c r="D718" s="52">
        <f aca="true" t="shared" si="11" ref="D718:D781">ROUND(IF(B718=0,0,C718/B718*100),2)</f>
        <v>0</v>
      </c>
    </row>
    <row r="719" spans="1:4" ht="13.5" customHeight="1">
      <c r="A719" s="167" t="s">
        <v>553</v>
      </c>
      <c r="B719" s="51">
        <v>0</v>
      </c>
      <c r="C719" s="51"/>
      <c r="D719" s="52">
        <f t="shared" si="11"/>
        <v>0</v>
      </c>
    </row>
    <row r="720" spans="1:4" ht="13.5" customHeight="1">
      <c r="A720" s="167" t="s">
        <v>554</v>
      </c>
      <c r="B720" s="51">
        <v>0</v>
      </c>
      <c r="C720" s="51"/>
      <c r="D720" s="52">
        <f t="shared" si="11"/>
        <v>0</v>
      </c>
    </row>
    <row r="721" spans="1:4" ht="13.5" customHeight="1">
      <c r="A721" s="168" t="s">
        <v>555</v>
      </c>
      <c r="B721" s="51">
        <v>0</v>
      </c>
      <c r="C721" s="51"/>
      <c r="D721" s="52">
        <f t="shared" si="11"/>
        <v>0</v>
      </c>
    </row>
    <row r="722" spans="1:4" ht="13.5" customHeight="1">
      <c r="A722" s="167" t="s">
        <v>556</v>
      </c>
      <c r="B722" s="51">
        <v>573</v>
      </c>
      <c r="C722" s="51">
        <v>373</v>
      </c>
      <c r="D722" s="52">
        <f t="shared" si="11"/>
        <v>65.1</v>
      </c>
    </row>
    <row r="723" spans="1:4" ht="13.5" customHeight="1">
      <c r="A723" s="166" t="s">
        <v>557</v>
      </c>
      <c r="B723" s="159">
        <f>SUM(B724:B726)</f>
        <v>0</v>
      </c>
      <c r="C723" s="159">
        <f>SUM(C724:C726)</f>
        <v>0</v>
      </c>
      <c r="D723" s="52">
        <f t="shared" si="11"/>
        <v>0</v>
      </c>
    </row>
    <row r="724" spans="1:4" ht="13.5" customHeight="1">
      <c r="A724" s="167" t="s">
        <v>558</v>
      </c>
      <c r="B724" s="157"/>
      <c r="C724" s="157"/>
      <c r="D724" s="52">
        <f t="shared" si="11"/>
        <v>0</v>
      </c>
    </row>
    <row r="725" spans="1:4" ht="13.5" customHeight="1">
      <c r="A725" s="167" t="s">
        <v>559</v>
      </c>
      <c r="B725" s="157"/>
      <c r="C725" s="157"/>
      <c r="D725" s="52">
        <f t="shared" si="11"/>
        <v>0</v>
      </c>
    </row>
    <row r="726" spans="1:4" ht="13.5" customHeight="1">
      <c r="A726" s="167" t="s">
        <v>560</v>
      </c>
      <c r="B726" s="157"/>
      <c r="C726" s="157"/>
      <c r="D726" s="52">
        <f t="shared" si="11"/>
        <v>0</v>
      </c>
    </row>
    <row r="727" spans="1:4" ht="13.5" customHeight="1">
      <c r="A727" s="166" t="s">
        <v>561</v>
      </c>
      <c r="B727" s="163">
        <f>SUM(B728:B734)</f>
        <v>58</v>
      </c>
      <c r="C727" s="159">
        <f>SUM(C728:C734)</f>
        <v>0</v>
      </c>
      <c r="D727" s="52">
        <f t="shared" si="11"/>
        <v>0</v>
      </c>
    </row>
    <row r="728" spans="1:4" ht="13.5" customHeight="1">
      <c r="A728" s="167" t="s">
        <v>562</v>
      </c>
      <c r="B728" s="164">
        <v>58</v>
      </c>
      <c r="C728" s="157"/>
      <c r="D728" s="52">
        <f t="shared" si="11"/>
        <v>0</v>
      </c>
    </row>
    <row r="729" spans="1:4" ht="13.5" customHeight="1">
      <c r="A729" s="167" t="s">
        <v>563</v>
      </c>
      <c r="B729" s="164">
        <v>0</v>
      </c>
      <c r="C729" s="157"/>
      <c r="D729" s="52">
        <f t="shared" si="11"/>
        <v>0</v>
      </c>
    </row>
    <row r="730" spans="1:4" ht="13.5" customHeight="1">
      <c r="A730" s="167" t="s">
        <v>564</v>
      </c>
      <c r="B730" s="164">
        <v>0</v>
      </c>
      <c r="C730" s="157"/>
      <c r="D730" s="52">
        <f t="shared" si="11"/>
        <v>0</v>
      </c>
    </row>
    <row r="731" spans="1:4" ht="13.5" customHeight="1">
      <c r="A731" s="167" t="s">
        <v>565</v>
      </c>
      <c r="B731" s="164">
        <v>0</v>
      </c>
      <c r="C731" s="157"/>
      <c r="D731" s="52">
        <f t="shared" si="11"/>
        <v>0</v>
      </c>
    </row>
    <row r="732" spans="1:4" ht="13.5" customHeight="1">
      <c r="A732" s="167" t="s">
        <v>566</v>
      </c>
      <c r="B732" s="164">
        <v>0</v>
      </c>
      <c r="C732" s="157"/>
      <c r="D732" s="52">
        <f t="shared" si="11"/>
        <v>0</v>
      </c>
    </row>
    <row r="733" spans="1:4" ht="13.5" customHeight="1">
      <c r="A733" s="167" t="s">
        <v>567</v>
      </c>
      <c r="B733" s="164">
        <v>0</v>
      </c>
      <c r="C733" s="157"/>
      <c r="D733" s="52">
        <f t="shared" si="11"/>
        <v>0</v>
      </c>
    </row>
    <row r="734" spans="1:4" ht="13.5" customHeight="1">
      <c r="A734" s="167" t="s">
        <v>568</v>
      </c>
      <c r="B734" s="164">
        <v>0</v>
      </c>
      <c r="C734" s="157"/>
      <c r="D734" s="52">
        <f t="shared" si="11"/>
        <v>0</v>
      </c>
    </row>
    <row r="735" spans="1:4" ht="13.5" customHeight="1">
      <c r="A735" s="166" t="s">
        <v>569</v>
      </c>
      <c r="B735" s="159">
        <f>SUM(B736:B739)</f>
        <v>0</v>
      </c>
      <c r="C735" s="159">
        <f>SUM(C736:C739)</f>
        <v>0</v>
      </c>
      <c r="D735" s="52">
        <f t="shared" si="11"/>
        <v>0</v>
      </c>
    </row>
    <row r="736" spans="1:4" ht="13.5" customHeight="1">
      <c r="A736" s="167" t="s">
        <v>570</v>
      </c>
      <c r="B736" s="157"/>
      <c r="C736" s="157"/>
      <c r="D736" s="52">
        <f t="shared" si="11"/>
        <v>0</v>
      </c>
    </row>
    <row r="737" spans="1:4" ht="13.5" customHeight="1">
      <c r="A737" s="167" t="s">
        <v>571</v>
      </c>
      <c r="B737" s="157"/>
      <c r="C737" s="157"/>
      <c r="D737" s="52">
        <f t="shared" si="11"/>
        <v>0</v>
      </c>
    </row>
    <row r="738" spans="1:4" ht="13.5" customHeight="1">
      <c r="A738" s="167" t="s">
        <v>572</v>
      </c>
      <c r="B738" s="157"/>
      <c r="C738" s="157"/>
      <c r="D738" s="52">
        <f t="shared" si="11"/>
        <v>0</v>
      </c>
    </row>
    <row r="739" spans="1:4" ht="13.5" customHeight="1">
      <c r="A739" s="167" t="s">
        <v>573</v>
      </c>
      <c r="B739" s="157"/>
      <c r="C739" s="157"/>
      <c r="D739" s="52">
        <f t="shared" si="11"/>
        <v>0</v>
      </c>
    </row>
    <row r="740" spans="1:4" ht="13.5" customHeight="1">
      <c r="A740" s="166" t="s">
        <v>574</v>
      </c>
      <c r="B740" s="52">
        <f>SUM(B741:B746)</f>
        <v>0</v>
      </c>
      <c r="C740" s="52">
        <f>SUM(C741:C746)</f>
        <v>0</v>
      </c>
      <c r="D740" s="52">
        <f t="shared" si="11"/>
        <v>0</v>
      </c>
    </row>
    <row r="741" spans="1:4" ht="13.5" customHeight="1">
      <c r="A741" s="167" t="s">
        <v>575</v>
      </c>
      <c r="B741" s="51"/>
      <c r="C741" s="51"/>
      <c r="D741" s="52">
        <f t="shared" si="11"/>
        <v>0</v>
      </c>
    </row>
    <row r="742" spans="1:4" ht="13.5" customHeight="1">
      <c r="A742" s="167" t="s">
        <v>576</v>
      </c>
      <c r="B742" s="51"/>
      <c r="C742" s="51"/>
      <c r="D742" s="52">
        <f t="shared" si="11"/>
        <v>0</v>
      </c>
    </row>
    <row r="743" spans="1:4" ht="13.5" customHeight="1">
      <c r="A743" s="167" t="s">
        <v>577</v>
      </c>
      <c r="B743" s="51"/>
      <c r="C743" s="51"/>
      <c r="D743" s="52">
        <f t="shared" si="11"/>
        <v>0</v>
      </c>
    </row>
    <row r="744" spans="1:4" ht="13.5" customHeight="1">
      <c r="A744" s="167" t="s">
        <v>578</v>
      </c>
      <c r="B744" s="51"/>
      <c r="C744" s="51"/>
      <c r="D744" s="52">
        <f t="shared" si="11"/>
        <v>0</v>
      </c>
    </row>
    <row r="745" spans="1:4" ht="13.5" customHeight="1">
      <c r="A745" s="167" t="s">
        <v>579</v>
      </c>
      <c r="B745" s="51"/>
      <c r="C745" s="51"/>
      <c r="D745" s="52">
        <f t="shared" si="11"/>
        <v>0</v>
      </c>
    </row>
    <row r="746" spans="1:4" ht="13.5" customHeight="1">
      <c r="A746" s="167" t="s">
        <v>580</v>
      </c>
      <c r="B746" s="51"/>
      <c r="C746" s="51"/>
      <c r="D746" s="52">
        <f t="shared" si="11"/>
        <v>0</v>
      </c>
    </row>
    <row r="747" spans="1:4" ht="13.5" customHeight="1">
      <c r="A747" s="169" t="s">
        <v>581</v>
      </c>
      <c r="B747" s="52">
        <f>SUM(B748:B752)</f>
        <v>0</v>
      </c>
      <c r="C747" s="52">
        <f>SUM(C748:C752)</f>
        <v>0</v>
      </c>
      <c r="D747" s="52">
        <f t="shared" si="11"/>
        <v>0</v>
      </c>
    </row>
    <row r="748" spans="1:4" ht="13.5" customHeight="1">
      <c r="A748" s="167" t="s">
        <v>582</v>
      </c>
      <c r="B748" s="51"/>
      <c r="C748" s="51"/>
      <c r="D748" s="52">
        <f t="shared" si="11"/>
        <v>0</v>
      </c>
    </row>
    <row r="749" spans="1:4" ht="13.5" customHeight="1">
      <c r="A749" s="167" t="s">
        <v>583</v>
      </c>
      <c r="B749" s="51"/>
      <c r="C749" s="51"/>
      <c r="D749" s="52">
        <f t="shared" si="11"/>
        <v>0</v>
      </c>
    </row>
    <row r="750" spans="1:4" ht="13.5" customHeight="1">
      <c r="A750" s="167" t="s">
        <v>584</v>
      </c>
      <c r="B750" s="51"/>
      <c r="C750" s="51"/>
      <c r="D750" s="52">
        <f t="shared" si="11"/>
        <v>0</v>
      </c>
    </row>
    <row r="751" spans="1:4" ht="13.5" customHeight="1">
      <c r="A751" s="167" t="s">
        <v>585</v>
      </c>
      <c r="B751" s="51"/>
      <c r="C751" s="51"/>
      <c r="D751" s="52">
        <f t="shared" si="11"/>
        <v>0</v>
      </c>
    </row>
    <row r="752" spans="1:4" ht="13.5" customHeight="1">
      <c r="A752" s="168" t="s">
        <v>586</v>
      </c>
      <c r="B752" s="51"/>
      <c r="C752" s="51"/>
      <c r="D752" s="52">
        <f t="shared" si="11"/>
        <v>0</v>
      </c>
    </row>
    <row r="753" spans="1:4" ht="13.5" customHeight="1">
      <c r="A753" s="166" t="s">
        <v>587</v>
      </c>
      <c r="B753" s="52">
        <f>SUM(B754:B755)</f>
        <v>0</v>
      </c>
      <c r="C753" s="52">
        <f>SUM(C754:C755)</f>
        <v>0</v>
      </c>
      <c r="D753" s="52">
        <f t="shared" si="11"/>
        <v>0</v>
      </c>
    </row>
    <row r="754" spans="1:4" ht="13.5" customHeight="1">
      <c r="A754" s="167" t="s">
        <v>588</v>
      </c>
      <c r="B754" s="51"/>
      <c r="C754" s="51"/>
      <c r="D754" s="52">
        <f t="shared" si="11"/>
        <v>0</v>
      </c>
    </row>
    <row r="755" spans="1:4" ht="13.5" customHeight="1">
      <c r="A755" s="167" t="s">
        <v>589</v>
      </c>
      <c r="B755" s="51"/>
      <c r="C755" s="51"/>
      <c r="D755" s="52">
        <f t="shared" si="11"/>
        <v>0</v>
      </c>
    </row>
    <row r="756" spans="1:4" ht="13.5" customHeight="1">
      <c r="A756" s="166" t="s">
        <v>590</v>
      </c>
      <c r="B756" s="52">
        <f>SUM(B757:B758)</f>
        <v>0</v>
      </c>
      <c r="C756" s="52">
        <f>SUM(C757:C758)</f>
        <v>0</v>
      </c>
      <c r="D756" s="52">
        <f t="shared" si="11"/>
        <v>0</v>
      </c>
    </row>
    <row r="757" spans="1:4" ht="13.5" customHeight="1">
      <c r="A757" s="167" t="s">
        <v>591</v>
      </c>
      <c r="B757" s="51"/>
      <c r="C757" s="51"/>
      <c r="D757" s="52">
        <f t="shared" si="11"/>
        <v>0</v>
      </c>
    </row>
    <row r="758" spans="1:4" ht="13.5" customHeight="1">
      <c r="A758" s="167" t="s">
        <v>592</v>
      </c>
      <c r="B758" s="51"/>
      <c r="C758" s="51"/>
      <c r="D758" s="52">
        <f t="shared" si="11"/>
        <v>0</v>
      </c>
    </row>
    <row r="759" spans="1:4" ht="13.5" customHeight="1">
      <c r="A759" s="166" t="s">
        <v>593</v>
      </c>
      <c r="B759" s="52"/>
      <c r="C759" s="52"/>
      <c r="D759" s="52">
        <f t="shared" si="11"/>
        <v>0</v>
      </c>
    </row>
    <row r="760" spans="1:4" ht="13.5" customHeight="1">
      <c r="A760" s="166" t="s">
        <v>594</v>
      </c>
      <c r="B760" s="52"/>
      <c r="C760" s="52"/>
      <c r="D760" s="52">
        <f t="shared" si="11"/>
        <v>0</v>
      </c>
    </row>
    <row r="761" spans="1:4" ht="13.5" customHeight="1">
      <c r="A761" s="166" t="s">
        <v>595</v>
      </c>
      <c r="B761" s="52">
        <f>SUM(B762:B766)</f>
        <v>0</v>
      </c>
      <c r="C761" s="52">
        <f>SUM(C762:C766)</f>
        <v>0</v>
      </c>
      <c r="D761" s="52">
        <f t="shared" si="11"/>
        <v>0</v>
      </c>
    </row>
    <row r="762" spans="1:4" ht="13.5" customHeight="1">
      <c r="A762" s="167" t="s">
        <v>596</v>
      </c>
      <c r="B762" s="51"/>
      <c r="C762" s="51"/>
      <c r="D762" s="52">
        <f t="shared" si="11"/>
        <v>0</v>
      </c>
    </row>
    <row r="763" spans="1:4" ht="13.5" customHeight="1">
      <c r="A763" s="167" t="s">
        <v>597</v>
      </c>
      <c r="B763" s="51"/>
      <c r="C763" s="51"/>
      <c r="D763" s="52">
        <f t="shared" si="11"/>
        <v>0</v>
      </c>
    </row>
    <row r="764" spans="1:4" ht="13.5" customHeight="1">
      <c r="A764" s="167" t="s">
        <v>598</v>
      </c>
      <c r="B764" s="51"/>
      <c r="C764" s="51"/>
      <c r="D764" s="52">
        <f t="shared" si="11"/>
        <v>0</v>
      </c>
    </row>
    <row r="765" spans="1:4" ht="13.5" customHeight="1">
      <c r="A765" s="167" t="s">
        <v>599</v>
      </c>
      <c r="B765" s="51"/>
      <c r="C765" s="51"/>
      <c r="D765" s="52">
        <f t="shared" si="11"/>
        <v>0</v>
      </c>
    </row>
    <row r="766" spans="1:4" ht="13.5" customHeight="1">
      <c r="A766" s="167" t="s">
        <v>600</v>
      </c>
      <c r="B766" s="51"/>
      <c r="C766" s="51"/>
      <c r="D766" s="52">
        <f t="shared" si="11"/>
        <v>0</v>
      </c>
    </row>
    <row r="767" spans="1:4" ht="13.5" customHeight="1">
      <c r="A767" s="166" t="s">
        <v>601</v>
      </c>
      <c r="B767" s="52"/>
      <c r="C767" s="52"/>
      <c r="D767" s="52">
        <f t="shared" si="11"/>
        <v>0</v>
      </c>
    </row>
    <row r="768" spans="1:4" ht="13.5" customHeight="1">
      <c r="A768" s="166" t="s">
        <v>602</v>
      </c>
      <c r="B768" s="52"/>
      <c r="C768" s="52"/>
      <c r="D768" s="52">
        <f t="shared" si="11"/>
        <v>0</v>
      </c>
    </row>
    <row r="769" spans="1:4" ht="13.5" customHeight="1">
      <c r="A769" s="166" t="s">
        <v>603</v>
      </c>
      <c r="B769" s="52">
        <f>SUM(B770:B783)</f>
        <v>0</v>
      </c>
      <c r="C769" s="52">
        <f>SUM(C770:C783)</f>
        <v>0</v>
      </c>
      <c r="D769" s="52">
        <f t="shared" si="11"/>
        <v>0</v>
      </c>
    </row>
    <row r="770" spans="1:4" ht="13.5" customHeight="1">
      <c r="A770" s="167" t="s">
        <v>36</v>
      </c>
      <c r="B770" s="51"/>
      <c r="C770" s="51"/>
      <c r="D770" s="52">
        <f t="shared" si="11"/>
        <v>0</v>
      </c>
    </row>
    <row r="771" spans="1:4" ht="13.5" customHeight="1">
      <c r="A771" s="167" t="s">
        <v>37</v>
      </c>
      <c r="B771" s="51"/>
      <c r="C771" s="51"/>
      <c r="D771" s="52">
        <f t="shared" si="11"/>
        <v>0</v>
      </c>
    </row>
    <row r="772" spans="1:4" ht="13.5" customHeight="1">
      <c r="A772" s="167" t="s">
        <v>38</v>
      </c>
      <c r="B772" s="51"/>
      <c r="C772" s="51"/>
      <c r="D772" s="52">
        <f t="shared" si="11"/>
        <v>0</v>
      </c>
    </row>
    <row r="773" spans="1:4" ht="13.5" customHeight="1">
      <c r="A773" s="167" t="s">
        <v>604</v>
      </c>
      <c r="B773" s="51"/>
      <c r="C773" s="51"/>
      <c r="D773" s="52">
        <f t="shared" si="11"/>
        <v>0</v>
      </c>
    </row>
    <row r="774" spans="1:4" ht="13.5" customHeight="1">
      <c r="A774" s="167" t="s">
        <v>605</v>
      </c>
      <c r="B774" s="51"/>
      <c r="C774" s="51"/>
      <c r="D774" s="52">
        <f t="shared" si="11"/>
        <v>0</v>
      </c>
    </row>
    <row r="775" spans="1:4" ht="13.5" customHeight="1">
      <c r="A775" s="167" t="s">
        <v>606</v>
      </c>
      <c r="B775" s="51"/>
      <c r="C775" s="51"/>
      <c r="D775" s="52">
        <f t="shared" si="11"/>
        <v>0</v>
      </c>
    </row>
    <row r="776" spans="1:4" ht="13.5" customHeight="1">
      <c r="A776" s="167" t="s">
        <v>607</v>
      </c>
      <c r="B776" s="51"/>
      <c r="C776" s="51"/>
      <c r="D776" s="52">
        <f t="shared" si="11"/>
        <v>0</v>
      </c>
    </row>
    <row r="777" spans="1:4" ht="13.5" customHeight="1">
      <c r="A777" s="167" t="s">
        <v>608</v>
      </c>
      <c r="B777" s="51"/>
      <c r="C777" s="51"/>
      <c r="D777" s="52">
        <f t="shared" si="11"/>
        <v>0</v>
      </c>
    </row>
    <row r="778" spans="1:4" ht="13.5" customHeight="1">
      <c r="A778" s="167" t="s">
        <v>609</v>
      </c>
      <c r="B778" s="51"/>
      <c r="C778" s="51"/>
      <c r="D778" s="52">
        <f t="shared" si="11"/>
        <v>0</v>
      </c>
    </row>
    <row r="779" spans="1:4" ht="13.5" customHeight="1">
      <c r="A779" s="167" t="s">
        <v>610</v>
      </c>
      <c r="B779" s="51"/>
      <c r="C779" s="51"/>
      <c r="D779" s="52">
        <f t="shared" si="11"/>
        <v>0</v>
      </c>
    </row>
    <row r="780" spans="1:4" ht="13.5" customHeight="1">
      <c r="A780" s="167" t="s">
        <v>77</v>
      </c>
      <c r="B780" s="51"/>
      <c r="C780" s="51"/>
      <c r="D780" s="52">
        <f t="shared" si="11"/>
        <v>0</v>
      </c>
    </row>
    <row r="781" spans="1:4" ht="13.5" customHeight="1">
      <c r="A781" s="167" t="s">
        <v>611</v>
      </c>
      <c r="B781" s="51"/>
      <c r="C781" s="51"/>
      <c r="D781" s="52">
        <f t="shared" si="11"/>
        <v>0</v>
      </c>
    </row>
    <row r="782" spans="1:4" ht="13.5" customHeight="1">
      <c r="A782" s="167" t="s">
        <v>45</v>
      </c>
      <c r="B782" s="51"/>
      <c r="C782" s="51"/>
      <c r="D782" s="52">
        <f aca="true" t="shared" si="12" ref="D782:D846">ROUND(IF(B782=0,0,C782/B782*100),2)</f>
        <v>0</v>
      </c>
    </row>
    <row r="783" spans="1:4" ht="13.5" customHeight="1">
      <c r="A783" s="167" t="s">
        <v>612</v>
      </c>
      <c r="B783" s="51"/>
      <c r="C783" s="51"/>
      <c r="D783" s="52">
        <f t="shared" si="12"/>
        <v>0</v>
      </c>
    </row>
    <row r="784" spans="1:4" ht="13.5" customHeight="1">
      <c r="A784" s="166" t="s">
        <v>613</v>
      </c>
      <c r="B784" s="52">
        <v>166</v>
      </c>
      <c r="C784" s="52"/>
      <c r="D784" s="52">
        <f t="shared" si="12"/>
        <v>0</v>
      </c>
    </row>
    <row r="785" spans="1:4" ht="13.5" customHeight="1">
      <c r="A785" s="166" t="s">
        <v>614</v>
      </c>
      <c r="B785" s="52">
        <f>B786+B797+B798+B801+B802+B803</f>
        <v>42189</v>
      </c>
      <c r="C785" s="52">
        <f>C786+C797+C798+C801+C802+C803</f>
        <v>21889</v>
      </c>
      <c r="D785" s="52">
        <f t="shared" si="12"/>
        <v>51.88</v>
      </c>
    </row>
    <row r="786" spans="1:4" ht="13.5" customHeight="1">
      <c r="A786" s="166" t="s">
        <v>615</v>
      </c>
      <c r="B786" s="52">
        <f>SUM(B787:B796)</f>
        <v>27339</v>
      </c>
      <c r="C786" s="52">
        <f>SUM(C787:C796)</f>
        <v>8103</v>
      </c>
      <c r="D786" s="52">
        <f t="shared" si="12"/>
        <v>29.64</v>
      </c>
    </row>
    <row r="787" spans="1:4" ht="13.5" customHeight="1">
      <c r="A787" s="167" t="s">
        <v>616</v>
      </c>
      <c r="B787" s="51">
        <v>4047</v>
      </c>
      <c r="C787" s="51">
        <v>2694</v>
      </c>
      <c r="D787" s="52">
        <f t="shared" si="12"/>
        <v>66.57</v>
      </c>
    </row>
    <row r="788" spans="1:4" ht="13.5" customHeight="1">
      <c r="A788" s="167" t="s">
        <v>617</v>
      </c>
      <c r="B788" s="51">
        <v>0</v>
      </c>
      <c r="C788" s="51"/>
      <c r="D788" s="52">
        <f t="shared" si="12"/>
        <v>0</v>
      </c>
    </row>
    <row r="789" spans="1:4" ht="13.5" customHeight="1">
      <c r="A789" s="167" t="s">
        <v>618</v>
      </c>
      <c r="B789" s="51">
        <v>0</v>
      </c>
      <c r="C789" s="51"/>
      <c r="D789" s="52">
        <f t="shared" si="12"/>
        <v>0</v>
      </c>
    </row>
    <row r="790" spans="1:4" ht="13.5" customHeight="1">
      <c r="A790" s="167" t="s">
        <v>619</v>
      </c>
      <c r="B790" s="51">
        <v>124</v>
      </c>
      <c r="C790" s="51">
        <v>185</v>
      </c>
      <c r="D790" s="52">
        <f t="shared" si="12"/>
        <v>149.19</v>
      </c>
    </row>
    <row r="791" spans="1:4" ht="13.5" customHeight="1">
      <c r="A791" s="167" t="s">
        <v>620</v>
      </c>
      <c r="B791" s="51">
        <v>0</v>
      </c>
      <c r="C791" s="51"/>
      <c r="D791" s="52">
        <f t="shared" si="12"/>
        <v>0</v>
      </c>
    </row>
    <row r="792" spans="1:4" ht="13.5" customHeight="1">
      <c r="A792" s="167" t="s">
        <v>621</v>
      </c>
      <c r="B792" s="51">
        <v>0</v>
      </c>
      <c r="C792" s="51"/>
      <c r="D792" s="52">
        <f t="shared" si="12"/>
        <v>0</v>
      </c>
    </row>
    <row r="793" spans="1:4" ht="13.5" customHeight="1">
      <c r="A793" s="167" t="s">
        <v>622</v>
      </c>
      <c r="B793" s="51">
        <v>0</v>
      </c>
      <c r="C793" s="51"/>
      <c r="D793" s="52">
        <f t="shared" si="12"/>
        <v>0</v>
      </c>
    </row>
    <row r="794" spans="1:4" ht="13.5" customHeight="1">
      <c r="A794" s="167" t="s">
        <v>623</v>
      </c>
      <c r="B794" s="51">
        <v>0</v>
      </c>
      <c r="C794" s="51"/>
      <c r="D794" s="52">
        <f t="shared" si="12"/>
        <v>0</v>
      </c>
    </row>
    <row r="795" spans="1:4" ht="13.5" customHeight="1">
      <c r="A795" s="167" t="s">
        <v>624</v>
      </c>
      <c r="B795" s="51">
        <v>0</v>
      </c>
      <c r="C795" s="51"/>
      <c r="D795" s="52">
        <f t="shared" si="12"/>
        <v>0</v>
      </c>
    </row>
    <row r="796" spans="1:4" ht="13.5" customHeight="1">
      <c r="A796" s="167" t="s">
        <v>625</v>
      </c>
      <c r="B796" s="51">
        <v>23168</v>
      </c>
      <c r="C796" s="51">
        <v>5224</v>
      </c>
      <c r="D796" s="52">
        <f t="shared" si="12"/>
        <v>22.55</v>
      </c>
    </row>
    <row r="797" spans="1:4" ht="13.5" customHeight="1">
      <c r="A797" s="166" t="s">
        <v>626</v>
      </c>
      <c r="B797" s="52"/>
      <c r="C797" s="52"/>
      <c r="D797" s="52">
        <f t="shared" si="12"/>
        <v>0</v>
      </c>
    </row>
    <row r="798" spans="1:4" ht="13.5" customHeight="1">
      <c r="A798" s="166" t="s">
        <v>627</v>
      </c>
      <c r="B798" s="52">
        <f>SUM(B799:B800)</f>
        <v>0</v>
      </c>
      <c r="C798" s="52">
        <f>SUM(C799:C800)</f>
        <v>3347</v>
      </c>
      <c r="D798" s="52">
        <f t="shared" si="12"/>
        <v>0</v>
      </c>
    </row>
    <row r="799" spans="1:4" ht="13.5" customHeight="1">
      <c r="A799" s="167" t="s">
        <v>628</v>
      </c>
      <c r="B799" s="51"/>
      <c r="C799" s="51"/>
      <c r="D799" s="52">
        <f t="shared" si="12"/>
        <v>0</v>
      </c>
    </row>
    <row r="800" spans="1:4" ht="13.5" customHeight="1">
      <c r="A800" s="167" t="s">
        <v>629</v>
      </c>
      <c r="B800" s="51"/>
      <c r="C800" s="51">
        <v>3347</v>
      </c>
      <c r="D800" s="52">
        <f t="shared" si="12"/>
        <v>0</v>
      </c>
    </row>
    <row r="801" spans="1:4" ht="13.5" customHeight="1">
      <c r="A801" s="166" t="s">
        <v>630</v>
      </c>
      <c r="B801" s="52">
        <v>13203</v>
      </c>
      <c r="C801" s="52">
        <v>10439</v>
      </c>
      <c r="D801" s="52">
        <f t="shared" si="12"/>
        <v>79.07</v>
      </c>
    </row>
    <row r="802" spans="1:4" ht="13.5" customHeight="1">
      <c r="A802" s="166" t="s">
        <v>631</v>
      </c>
      <c r="B802" s="52"/>
      <c r="C802" s="52"/>
      <c r="D802" s="52">
        <f t="shared" si="12"/>
        <v>0</v>
      </c>
    </row>
    <row r="803" spans="1:4" ht="13.5" customHeight="1">
      <c r="A803" s="166" t="s">
        <v>632</v>
      </c>
      <c r="B803" s="52">
        <v>1647</v>
      </c>
      <c r="C803" s="52"/>
      <c r="D803" s="52">
        <f t="shared" si="12"/>
        <v>0</v>
      </c>
    </row>
    <row r="804" spans="1:4" ht="13.5" customHeight="1">
      <c r="A804" s="166" t="s">
        <v>633</v>
      </c>
      <c r="B804" s="52">
        <f>B805+B831+B856+B884+B895+B902+B909+B912</f>
        <v>2688</v>
      </c>
      <c r="C804" s="52">
        <f>C805+C831+C856+C884+C895+C902+C909+C912</f>
        <v>852</v>
      </c>
      <c r="D804" s="52">
        <f t="shared" si="12"/>
        <v>31.7</v>
      </c>
    </row>
    <row r="805" spans="1:4" ht="13.5" customHeight="1">
      <c r="A805" s="169" t="s">
        <v>634</v>
      </c>
      <c r="B805" s="52">
        <f>SUM(B806:B830)</f>
        <v>1020</v>
      </c>
      <c r="C805" s="52">
        <f>SUM(C806:C830)</f>
        <v>713</v>
      </c>
      <c r="D805" s="52">
        <f t="shared" si="12"/>
        <v>69.9</v>
      </c>
    </row>
    <row r="806" spans="1:4" ht="13.5" customHeight="1">
      <c r="A806" s="167" t="s">
        <v>616</v>
      </c>
      <c r="B806" s="51">
        <v>58</v>
      </c>
      <c r="C806" s="51">
        <v>50</v>
      </c>
      <c r="D806" s="52">
        <f t="shared" si="12"/>
        <v>86.21</v>
      </c>
    </row>
    <row r="807" spans="1:4" ht="13.5" customHeight="1">
      <c r="A807" s="167" t="s">
        <v>617</v>
      </c>
      <c r="B807" s="51">
        <v>0</v>
      </c>
      <c r="C807" s="51"/>
      <c r="D807" s="52">
        <f t="shared" si="12"/>
        <v>0</v>
      </c>
    </row>
    <row r="808" spans="1:4" ht="13.5" customHeight="1">
      <c r="A808" s="167" t="s">
        <v>618</v>
      </c>
      <c r="B808" s="51">
        <v>0</v>
      </c>
      <c r="C808" s="51"/>
      <c r="D808" s="52">
        <f t="shared" si="12"/>
        <v>0</v>
      </c>
    </row>
    <row r="809" spans="1:4" ht="13.5" customHeight="1">
      <c r="A809" s="167" t="s">
        <v>635</v>
      </c>
      <c r="B809" s="51">
        <v>580</v>
      </c>
      <c r="C809" s="51">
        <v>458</v>
      </c>
      <c r="D809" s="52">
        <f t="shared" si="12"/>
        <v>78.97</v>
      </c>
    </row>
    <row r="810" spans="1:4" ht="13.5" customHeight="1">
      <c r="A810" s="167" t="s">
        <v>636</v>
      </c>
      <c r="B810" s="51">
        <v>0</v>
      </c>
      <c r="C810" s="51"/>
      <c r="D810" s="52">
        <f t="shared" si="12"/>
        <v>0</v>
      </c>
    </row>
    <row r="811" spans="1:4" ht="13.5" customHeight="1">
      <c r="A811" s="167" t="s">
        <v>637</v>
      </c>
      <c r="B811" s="51">
        <v>0</v>
      </c>
      <c r="C811" s="51"/>
      <c r="D811" s="52">
        <f t="shared" si="12"/>
        <v>0</v>
      </c>
    </row>
    <row r="812" spans="1:4" ht="13.5" customHeight="1">
      <c r="A812" s="167" t="s">
        <v>638</v>
      </c>
      <c r="B812" s="51">
        <v>10</v>
      </c>
      <c r="C812" s="51"/>
      <c r="D812" s="52">
        <f t="shared" si="12"/>
        <v>0</v>
      </c>
    </row>
    <row r="813" spans="1:4" ht="13.5" customHeight="1">
      <c r="A813" s="167" t="s">
        <v>639</v>
      </c>
      <c r="B813" s="51">
        <v>0</v>
      </c>
      <c r="C813" s="51"/>
      <c r="D813" s="52">
        <f t="shared" si="12"/>
        <v>0</v>
      </c>
    </row>
    <row r="814" spans="1:4" ht="13.5" customHeight="1">
      <c r="A814" s="167" t="s">
        <v>640</v>
      </c>
      <c r="B814" s="51">
        <v>0</v>
      </c>
      <c r="C814" s="51"/>
      <c r="D814" s="52">
        <f t="shared" si="12"/>
        <v>0</v>
      </c>
    </row>
    <row r="815" spans="1:4" ht="13.5" customHeight="1">
      <c r="A815" s="167" t="s">
        <v>641</v>
      </c>
      <c r="B815" s="51">
        <v>8</v>
      </c>
      <c r="C815" s="51"/>
      <c r="D815" s="52">
        <f t="shared" si="12"/>
        <v>0</v>
      </c>
    </row>
    <row r="816" spans="1:4" ht="13.5" customHeight="1">
      <c r="A816" s="168" t="s">
        <v>642</v>
      </c>
      <c r="B816" s="51">
        <v>0</v>
      </c>
      <c r="C816" s="51">
        <v>5</v>
      </c>
      <c r="D816" s="52">
        <f t="shared" si="12"/>
        <v>0</v>
      </c>
    </row>
    <row r="817" spans="1:4" ht="13.5" customHeight="1">
      <c r="A817" s="167" t="s">
        <v>643</v>
      </c>
      <c r="B817" s="51">
        <v>0</v>
      </c>
      <c r="C817" s="51"/>
      <c r="D817" s="52">
        <f t="shared" si="12"/>
        <v>0</v>
      </c>
    </row>
    <row r="818" spans="1:4" ht="13.5" customHeight="1">
      <c r="A818" s="167" t="s">
        <v>644</v>
      </c>
      <c r="B818" s="51">
        <v>0</v>
      </c>
      <c r="C818" s="51"/>
      <c r="D818" s="52">
        <f t="shared" si="12"/>
        <v>0</v>
      </c>
    </row>
    <row r="819" spans="1:4" ht="13.5" customHeight="1">
      <c r="A819" s="167" t="s">
        <v>645</v>
      </c>
      <c r="B819" s="51">
        <v>0</v>
      </c>
      <c r="C819" s="51"/>
      <c r="D819" s="52">
        <f t="shared" si="12"/>
        <v>0</v>
      </c>
    </row>
    <row r="820" spans="1:4" ht="13.5" customHeight="1">
      <c r="A820" s="167" t="s">
        <v>646</v>
      </c>
      <c r="B820" s="51">
        <v>0</v>
      </c>
      <c r="C820" s="51"/>
      <c r="D820" s="52">
        <f t="shared" si="12"/>
        <v>0</v>
      </c>
    </row>
    <row r="821" spans="1:4" ht="13.5" customHeight="1">
      <c r="A821" s="168" t="s">
        <v>647</v>
      </c>
      <c r="B821" s="51">
        <v>0</v>
      </c>
      <c r="C821" s="51"/>
      <c r="D821" s="52">
        <f t="shared" si="12"/>
        <v>0</v>
      </c>
    </row>
    <row r="822" spans="1:4" ht="13.5" customHeight="1">
      <c r="A822" s="168" t="s">
        <v>648</v>
      </c>
      <c r="B822" s="51">
        <v>0</v>
      </c>
      <c r="C822" s="51"/>
      <c r="D822" s="52">
        <f t="shared" si="12"/>
        <v>0</v>
      </c>
    </row>
    <row r="823" spans="1:4" ht="13.5" customHeight="1">
      <c r="A823" s="167" t="s">
        <v>649</v>
      </c>
      <c r="B823" s="51">
        <v>16</v>
      </c>
      <c r="C823" s="51"/>
      <c r="D823" s="52">
        <f t="shared" si="12"/>
        <v>0</v>
      </c>
    </row>
    <row r="824" spans="1:4" ht="13.5" customHeight="1">
      <c r="A824" s="168" t="s">
        <v>650</v>
      </c>
      <c r="B824" s="51">
        <v>33</v>
      </c>
      <c r="C824" s="51"/>
      <c r="D824" s="52">
        <f t="shared" si="12"/>
        <v>0</v>
      </c>
    </row>
    <row r="825" spans="1:4" ht="13.5" customHeight="1">
      <c r="A825" s="167" t="s">
        <v>651</v>
      </c>
      <c r="B825" s="51">
        <v>0</v>
      </c>
      <c r="C825" s="51"/>
      <c r="D825" s="52">
        <f t="shared" si="12"/>
        <v>0</v>
      </c>
    </row>
    <row r="826" spans="1:4" ht="13.5" customHeight="1">
      <c r="A826" s="167" t="s">
        <v>652</v>
      </c>
      <c r="B826" s="51">
        <v>0</v>
      </c>
      <c r="C826" s="51"/>
      <c r="D826" s="52">
        <f t="shared" si="12"/>
        <v>0</v>
      </c>
    </row>
    <row r="827" spans="1:4" ht="13.5" customHeight="1">
      <c r="A827" s="167" t="s">
        <v>653</v>
      </c>
      <c r="B827" s="51">
        <v>102</v>
      </c>
      <c r="C827" s="51"/>
      <c r="D827" s="52">
        <f t="shared" si="12"/>
        <v>0</v>
      </c>
    </row>
    <row r="828" spans="1:4" ht="13.5" customHeight="1">
      <c r="A828" s="167" t="s">
        <v>654</v>
      </c>
      <c r="B828" s="51">
        <v>0</v>
      </c>
      <c r="C828" s="51"/>
      <c r="D828" s="52">
        <f t="shared" si="12"/>
        <v>0</v>
      </c>
    </row>
    <row r="829" spans="1:4" ht="13.5" customHeight="1">
      <c r="A829" s="168" t="s">
        <v>655</v>
      </c>
      <c r="B829" s="51"/>
      <c r="C829" s="51"/>
      <c r="D829" s="52">
        <f t="shared" si="12"/>
        <v>0</v>
      </c>
    </row>
    <row r="830" spans="1:4" ht="13.5" customHeight="1">
      <c r="A830" s="167" t="s">
        <v>656</v>
      </c>
      <c r="B830" s="51">
        <v>213</v>
      </c>
      <c r="C830" s="51">
        <v>200</v>
      </c>
      <c r="D830" s="52">
        <f t="shared" si="12"/>
        <v>93.9</v>
      </c>
    </row>
    <row r="831" spans="1:4" ht="13.5" customHeight="1">
      <c r="A831" s="166" t="s">
        <v>657</v>
      </c>
      <c r="B831" s="52">
        <f>SUM(B832:B855)</f>
        <v>0</v>
      </c>
      <c r="C831" s="52">
        <f>SUM(C832:C855)</f>
        <v>0</v>
      </c>
      <c r="D831" s="52">
        <f t="shared" si="12"/>
        <v>0</v>
      </c>
    </row>
    <row r="832" spans="1:4" ht="13.5" customHeight="1">
      <c r="A832" s="167" t="s">
        <v>616</v>
      </c>
      <c r="B832" s="51"/>
      <c r="C832" s="51"/>
      <c r="D832" s="52">
        <f t="shared" si="12"/>
        <v>0</v>
      </c>
    </row>
    <row r="833" spans="1:4" ht="13.5" customHeight="1">
      <c r="A833" s="167" t="s">
        <v>617</v>
      </c>
      <c r="B833" s="51"/>
      <c r="C833" s="51"/>
      <c r="D833" s="52">
        <f t="shared" si="12"/>
        <v>0</v>
      </c>
    </row>
    <row r="834" spans="1:4" ht="13.5" customHeight="1">
      <c r="A834" s="167" t="s">
        <v>618</v>
      </c>
      <c r="B834" s="51"/>
      <c r="C834" s="51"/>
      <c r="D834" s="52">
        <f t="shared" si="12"/>
        <v>0</v>
      </c>
    </row>
    <row r="835" spans="1:4" ht="13.5" customHeight="1">
      <c r="A835" s="167" t="s">
        <v>658</v>
      </c>
      <c r="B835" s="51"/>
      <c r="C835" s="51"/>
      <c r="D835" s="52">
        <f t="shared" si="12"/>
        <v>0</v>
      </c>
    </row>
    <row r="836" spans="1:4" ht="13.5" customHeight="1">
      <c r="A836" s="168" t="s">
        <v>659</v>
      </c>
      <c r="B836" s="51"/>
      <c r="C836" s="51"/>
      <c r="D836" s="52">
        <f t="shared" si="12"/>
        <v>0</v>
      </c>
    </row>
    <row r="837" spans="1:4" ht="13.5" customHeight="1">
      <c r="A837" s="167" t="s">
        <v>660</v>
      </c>
      <c r="B837" s="51"/>
      <c r="C837" s="51"/>
      <c r="D837" s="52">
        <f t="shared" si="12"/>
        <v>0</v>
      </c>
    </row>
    <row r="838" spans="1:4" ht="13.5" customHeight="1">
      <c r="A838" s="167" t="s">
        <v>661</v>
      </c>
      <c r="B838" s="51"/>
      <c r="C838" s="51"/>
      <c r="D838" s="52">
        <f t="shared" si="12"/>
        <v>0</v>
      </c>
    </row>
    <row r="839" spans="1:4" ht="13.5" customHeight="1">
      <c r="A839" s="167" t="s">
        <v>662</v>
      </c>
      <c r="B839" s="51"/>
      <c r="C839" s="51"/>
      <c r="D839" s="52">
        <f t="shared" si="12"/>
        <v>0</v>
      </c>
    </row>
    <row r="840" spans="1:4" ht="13.5" customHeight="1">
      <c r="A840" s="167" t="s">
        <v>663</v>
      </c>
      <c r="B840" s="51"/>
      <c r="C840" s="51"/>
      <c r="D840" s="52">
        <f t="shared" si="12"/>
        <v>0</v>
      </c>
    </row>
    <row r="841" spans="1:4" ht="13.5" customHeight="1">
      <c r="A841" s="167" t="s">
        <v>664</v>
      </c>
      <c r="B841" s="51"/>
      <c r="C841" s="51"/>
      <c r="D841" s="52">
        <f t="shared" si="12"/>
        <v>0</v>
      </c>
    </row>
    <row r="842" spans="1:4" ht="13.5" customHeight="1">
      <c r="A842" s="167" t="s">
        <v>665</v>
      </c>
      <c r="B842" s="51"/>
      <c r="C842" s="51"/>
      <c r="D842" s="52">
        <f t="shared" si="12"/>
        <v>0</v>
      </c>
    </row>
    <row r="843" spans="1:4" ht="13.5" customHeight="1">
      <c r="A843" s="167" t="s">
        <v>666</v>
      </c>
      <c r="B843" s="51"/>
      <c r="C843" s="51"/>
      <c r="D843" s="52">
        <f t="shared" si="12"/>
        <v>0</v>
      </c>
    </row>
    <row r="844" spans="1:4" ht="13.5" customHeight="1">
      <c r="A844" s="167" t="s">
        <v>667</v>
      </c>
      <c r="B844" s="51"/>
      <c r="C844" s="51"/>
      <c r="D844" s="52">
        <f t="shared" si="12"/>
        <v>0</v>
      </c>
    </row>
    <row r="845" spans="1:4" ht="13.5" customHeight="1">
      <c r="A845" s="167" t="s">
        <v>668</v>
      </c>
      <c r="B845" s="51"/>
      <c r="C845" s="51"/>
      <c r="D845" s="52">
        <f t="shared" si="12"/>
        <v>0</v>
      </c>
    </row>
    <row r="846" spans="1:4" ht="13.5" customHeight="1">
      <c r="A846" s="167" t="s">
        <v>669</v>
      </c>
      <c r="B846" s="51"/>
      <c r="C846" s="51"/>
      <c r="D846" s="52">
        <f t="shared" si="12"/>
        <v>0</v>
      </c>
    </row>
    <row r="847" spans="1:4" ht="13.5" customHeight="1">
      <c r="A847" s="167" t="s">
        <v>670</v>
      </c>
      <c r="B847" s="51"/>
      <c r="C847" s="51"/>
      <c r="D847" s="52">
        <f aca="true" t="shared" si="13" ref="D847:D910">ROUND(IF(B847=0,0,C847/B847*100),2)</f>
        <v>0</v>
      </c>
    </row>
    <row r="848" spans="1:4" ht="13.5" customHeight="1">
      <c r="A848" s="167" t="s">
        <v>671</v>
      </c>
      <c r="B848" s="51"/>
      <c r="C848" s="51"/>
      <c r="D848" s="52">
        <f t="shared" si="13"/>
        <v>0</v>
      </c>
    </row>
    <row r="849" spans="1:4" ht="13.5" customHeight="1">
      <c r="A849" s="167" t="s">
        <v>672</v>
      </c>
      <c r="B849" s="51"/>
      <c r="C849" s="51"/>
      <c r="D849" s="52">
        <f t="shared" si="13"/>
        <v>0</v>
      </c>
    </row>
    <row r="850" spans="1:4" ht="13.5" customHeight="1">
      <c r="A850" s="167" t="s">
        <v>673</v>
      </c>
      <c r="B850" s="51"/>
      <c r="C850" s="51"/>
      <c r="D850" s="52">
        <f t="shared" si="13"/>
        <v>0</v>
      </c>
    </row>
    <row r="851" spans="1:4" ht="13.5" customHeight="1">
      <c r="A851" s="168" t="s">
        <v>674</v>
      </c>
      <c r="B851" s="51"/>
      <c r="C851" s="51"/>
      <c r="D851" s="52">
        <f t="shared" si="13"/>
        <v>0</v>
      </c>
    </row>
    <row r="852" spans="1:4" ht="13.5" customHeight="1">
      <c r="A852" s="167" t="s">
        <v>675</v>
      </c>
      <c r="B852" s="51"/>
      <c r="C852" s="51"/>
      <c r="D852" s="52">
        <f t="shared" si="13"/>
        <v>0</v>
      </c>
    </row>
    <row r="853" spans="1:4" ht="13.5" customHeight="1">
      <c r="A853" s="167" t="s">
        <v>676</v>
      </c>
      <c r="B853" s="51"/>
      <c r="C853" s="51"/>
      <c r="D853" s="52">
        <f t="shared" si="13"/>
        <v>0</v>
      </c>
    </row>
    <row r="854" spans="1:4" ht="13.5" customHeight="1">
      <c r="A854" s="167" t="s">
        <v>642</v>
      </c>
      <c r="B854" s="51"/>
      <c r="C854" s="51"/>
      <c r="D854" s="52">
        <f t="shared" si="13"/>
        <v>0</v>
      </c>
    </row>
    <row r="855" spans="1:4" ht="13.5" customHeight="1">
      <c r="A855" s="167" t="s">
        <v>677</v>
      </c>
      <c r="B855" s="51"/>
      <c r="C855" s="51"/>
      <c r="D855" s="52">
        <f t="shared" si="13"/>
        <v>0</v>
      </c>
    </row>
    <row r="856" spans="1:4" ht="13.5" customHeight="1">
      <c r="A856" s="166" t="s">
        <v>678</v>
      </c>
      <c r="B856" s="52">
        <f>SUM(B857:B883)</f>
        <v>460</v>
      </c>
      <c r="C856" s="52">
        <f>SUM(C857:C883)</f>
        <v>16</v>
      </c>
      <c r="D856" s="52">
        <f t="shared" si="13"/>
        <v>3.48</v>
      </c>
    </row>
    <row r="857" spans="1:4" ht="13.5" customHeight="1">
      <c r="A857" s="167" t="s">
        <v>616</v>
      </c>
      <c r="B857" s="51">
        <v>0</v>
      </c>
      <c r="C857" s="51"/>
      <c r="D857" s="52">
        <f t="shared" si="13"/>
        <v>0</v>
      </c>
    </row>
    <row r="858" spans="1:4" ht="13.5" customHeight="1">
      <c r="A858" s="167" t="s">
        <v>617</v>
      </c>
      <c r="B858" s="51">
        <v>0</v>
      </c>
      <c r="C858" s="51"/>
      <c r="D858" s="52">
        <f t="shared" si="13"/>
        <v>0</v>
      </c>
    </row>
    <row r="859" spans="1:4" ht="13.5" customHeight="1">
      <c r="A859" s="167" t="s">
        <v>618</v>
      </c>
      <c r="B859" s="51">
        <v>0</v>
      </c>
      <c r="C859" s="51"/>
      <c r="D859" s="52">
        <f t="shared" si="13"/>
        <v>0</v>
      </c>
    </row>
    <row r="860" spans="1:4" ht="13.5" customHeight="1">
      <c r="A860" s="167" t="s">
        <v>679</v>
      </c>
      <c r="B860" s="51">
        <v>0</v>
      </c>
      <c r="C860" s="51"/>
      <c r="D860" s="52">
        <f t="shared" si="13"/>
        <v>0</v>
      </c>
    </row>
    <row r="861" spans="1:4" ht="13.5" customHeight="1">
      <c r="A861" s="167" t="s">
        <v>680</v>
      </c>
      <c r="B861" s="51">
        <v>0</v>
      </c>
      <c r="C861" s="51"/>
      <c r="D861" s="52">
        <f t="shared" si="13"/>
        <v>0</v>
      </c>
    </row>
    <row r="862" spans="1:4" ht="13.5" customHeight="1">
      <c r="A862" s="167" t="s">
        <v>681</v>
      </c>
      <c r="B862" s="51">
        <v>0</v>
      </c>
      <c r="C862" s="51"/>
      <c r="D862" s="52">
        <f t="shared" si="13"/>
        <v>0</v>
      </c>
    </row>
    <row r="863" spans="1:4" ht="13.5" customHeight="1">
      <c r="A863" s="167" t="s">
        <v>682</v>
      </c>
      <c r="B863" s="51">
        <v>0</v>
      </c>
      <c r="C863" s="51"/>
      <c r="D863" s="52">
        <f t="shared" si="13"/>
        <v>0</v>
      </c>
    </row>
    <row r="864" spans="1:4" ht="13.5" customHeight="1">
      <c r="A864" s="167" t="s">
        <v>683</v>
      </c>
      <c r="B864" s="51">
        <v>0</v>
      </c>
      <c r="C864" s="51"/>
      <c r="D864" s="52">
        <f t="shared" si="13"/>
        <v>0</v>
      </c>
    </row>
    <row r="865" spans="1:4" ht="13.5" customHeight="1">
      <c r="A865" s="167" t="s">
        <v>684</v>
      </c>
      <c r="B865" s="51">
        <v>0</v>
      </c>
      <c r="C865" s="51"/>
      <c r="D865" s="52">
        <f t="shared" si="13"/>
        <v>0</v>
      </c>
    </row>
    <row r="866" spans="1:4" ht="13.5" customHeight="1">
      <c r="A866" s="167" t="s">
        <v>685</v>
      </c>
      <c r="B866" s="51">
        <v>4</v>
      </c>
      <c r="C866" s="51"/>
      <c r="D866" s="52">
        <f t="shared" si="13"/>
        <v>0</v>
      </c>
    </row>
    <row r="867" spans="1:4" ht="13.5" customHeight="1">
      <c r="A867" s="167" t="s">
        <v>686</v>
      </c>
      <c r="B867" s="51">
        <v>0</v>
      </c>
      <c r="C867" s="51"/>
      <c r="D867" s="52">
        <f t="shared" si="13"/>
        <v>0</v>
      </c>
    </row>
    <row r="868" spans="1:4" ht="13.5" customHeight="1">
      <c r="A868" s="167" t="s">
        <v>687</v>
      </c>
      <c r="B868" s="51">
        <v>0</v>
      </c>
      <c r="C868" s="51"/>
      <c r="D868" s="52">
        <f t="shared" si="13"/>
        <v>0</v>
      </c>
    </row>
    <row r="869" spans="1:4" ht="13.5" customHeight="1">
      <c r="A869" s="167" t="s">
        <v>688</v>
      </c>
      <c r="B869" s="51">
        <v>0</v>
      </c>
      <c r="C869" s="51"/>
      <c r="D869" s="52">
        <f t="shared" si="13"/>
        <v>0</v>
      </c>
    </row>
    <row r="870" spans="1:4" ht="13.5" customHeight="1">
      <c r="A870" s="167" t="s">
        <v>689</v>
      </c>
      <c r="B870" s="51">
        <v>30</v>
      </c>
      <c r="C870" s="51"/>
      <c r="D870" s="52">
        <f t="shared" si="13"/>
        <v>0</v>
      </c>
    </row>
    <row r="871" spans="1:4" ht="13.5" customHeight="1">
      <c r="A871" s="167" t="s">
        <v>690</v>
      </c>
      <c r="B871" s="51">
        <v>20</v>
      </c>
      <c r="C871" s="51"/>
      <c r="D871" s="52">
        <f t="shared" si="13"/>
        <v>0</v>
      </c>
    </row>
    <row r="872" spans="1:4" ht="13.5" customHeight="1">
      <c r="A872" s="168" t="s">
        <v>691</v>
      </c>
      <c r="B872" s="51">
        <v>129</v>
      </c>
      <c r="C872" s="51"/>
      <c r="D872" s="52">
        <f t="shared" si="13"/>
        <v>0</v>
      </c>
    </row>
    <row r="873" spans="1:4" ht="13.5" customHeight="1">
      <c r="A873" s="167" t="s">
        <v>692</v>
      </c>
      <c r="B873" s="51">
        <v>0</v>
      </c>
      <c r="C873" s="51"/>
      <c r="D873" s="52">
        <f t="shared" si="13"/>
        <v>0</v>
      </c>
    </row>
    <row r="874" spans="1:4" ht="13.5" customHeight="1">
      <c r="A874" s="167" t="s">
        <v>693</v>
      </c>
      <c r="B874" s="51">
        <v>0</v>
      </c>
      <c r="C874" s="51"/>
      <c r="D874" s="52">
        <f t="shared" si="13"/>
        <v>0</v>
      </c>
    </row>
    <row r="875" spans="1:4" ht="13.5" customHeight="1">
      <c r="A875" s="167" t="s">
        <v>694</v>
      </c>
      <c r="B875" s="51">
        <v>0</v>
      </c>
      <c r="C875" s="51"/>
      <c r="D875" s="52">
        <f t="shared" si="13"/>
        <v>0</v>
      </c>
    </row>
    <row r="876" spans="1:4" ht="13.5" customHeight="1">
      <c r="A876" s="167" t="s">
        <v>695</v>
      </c>
      <c r="B876" s="51">
        <v>0</v>
      </c>
      <c r="C876" s="51"/>
      <c r="D876" s="52">
        <f t="shared" si="13"/>
        <v>0</v>
      </c>
    </row>
    <row r="877" spans="1:4" ht="13.5" customHeight="1">
      <c r="A877" s="167" t="s">
        <v>696</v>
      </c>
      <c r="B877" s="51">
        <v>0</v>
      </c>
      <c r="C877" s="51"/>
      <c r="D877" s="52">
        <f t="shared" si="13"/>
        <v>0</v>
      </c>
    </row>
    <row r="878" spans="1:4" ht="13.5" customHeight="1">
      <c r="A878" s="167" t="s">
        <v>670</v>
      </c>
      <c r="B878" s="51">
        <v>0</v>
      </c>
      <c r="C878" s="51"/>
      <c r="D878" s="52">
        <f t="shared" si="13"/>
        <v>0</v>
      </c>
    </row>
    <row r="879" spans="1:4" ht="13.5" customHeight="1">
      <c r="A879" s="167" t="s">
        <v>697</v>
      </c>
      <c r="B879" s="51">
        <v>0</v>
      </c>
      <c r="C879" s="51"/>
      <c r="D879" s="52">
        <f t="shared" si="13"/>
        <v>0</v>
      </c>
    </row>
    <row r="880" spans="1:4" ht="13.5" customHeight="1">
      <c r="A880" s="167" t="s">
        <v>698</v>
      </c>
      <c r="B880" s="51">
        <v>0</v>
      </c>
      <c r="C880" s="51"/>
      <c r="D880" s="52">
        <f t="shared" si="13"/>
        <v>0</v>
      </c>
    </row>
    <row r="881" spans="1:4" ht="13.5" customHeight="1">
      <c r="A881" s="168" t="s">
        <v>699</v>
      </c>
      <c r="B881" s="51"/>
      <c r="C881" s="51"/>
      <c r="D881" s="52">
        <f t="shared" si="13"/>
        <v>0</v>
      </c>
    </row>
    <row r="882" spans="1:4" ht="13.5" customHeight="1">
      <c r="A882" s="168" t="s">
        <v>700</v>
      </c>
      <c r="B882" s="51"/>
      <c r="C882" s="51"/>
      <c r="D882" s="52">
        <f t="shared" si="13"/>
        <v>0</v>
      </c>
    </row>
    <row r="883" spans="1:4" ht="13.5" customHeight="1">
      <c r="A883" s="167" t="s">
        <v>701</v>
      </c>
      <c r="B883" s="51">
        <v>277</v>
      </c>
      <c r="C883" s="51">
        <v>16</v>
      </c>
      <c r="D883" s="52">
        <f t="shared" si="13"/>
        <v>5.78</v>
      </c>
    </row>
    <row r="884" spans="1:4" ht="13.5" customHeight="1">
      <c r="A884" s="166" t="s">
        <v>702</v>
      </c>
      <c r="B884" s="52">
        <f>SUM(B885:B894)</f>
        <v>0</v>
      </c>
      <c r="C884" s="52">
        <f>SUM(C885:C894)</f>
        <v>0</v>
      </c>
      <c r="D884" s="52">
        <f t="shared" si="13"/>
        <v>0</v>
      </c>
    </row>
    <row r="885" spans="1:4" ht="13.5" customHeight="1">
      <c r="A885" s="167" t="s">
        <v>616</v>
      </c>
      <c r="B885" s="51"/>
      <c r="C885" s="51"/>
      <c r="D885" s="52">
        <f t="shared" si="13"/>
        <v>0</v>
      </c>
    </row>
    <row r="886" spans="1:4" ht="13.5" customHeight="1">
      <c r="A886" s="167" t="s">
        <v>617</v>
      </c>
      <c r="B886" s="51"/>
      <c r="C886" s="51"/>
      <c r="D886" s="52">
        <f t="shared" si="13"/>
        <v>0</v>
      </c>
    </row>
    <row r="887" spans="1:4" ht="13.5" customHeight="1">
      <c r="A887" s="167" t="s">
        <v>618</v>
      </c>
      <c r="B887" s="51"/>
      <c r="C887" s="51"/>
      <c r="D887" s="52">
        <f t="shared" si="13"/>
        <v>0</v>
      </c>
    </row>
    <row r="888" spans="1:4" ht="13.5" customHeight="1">
      <c r="A888" s="167" t="s">
        <v>703</v>
      </c>
      <c r="B888" s="51"/>
      <c r="C888" s="51"/>
      <c r="D888" s="52">
        <f t="shared" si="13"/>
        <v>0</v>
      </c>
    </row>
    <row r="889" spans="1:4" ht="13.5" customHeight="1">
      <c r="A889" s="167" t="s">
        <v>704</v>
      </c>
      <c r="B889" s="51"/>
      <c r="C889" s="51"/>
      <c r="D889" s="52">
        <f t="shared" si="13"/>
        <v>0</v>
      </c>
    </row>
    <row r="890" spans="1:4" ht="13.5" customHeight="1">
      <c r="A890" s="167" t="s">
        <v>705</v>
      </c>
      <c r="B890" s="51"/>
      <c r="C890" s="51"/>
      <c r="D890" s="52">
        <f t="shared" si="13"/>
        <v>0</v>
      </c>
    </row>
    <row r="891" spans="1:4" ht="13.5" customHeight="1">
      <c r="A891" s="167" t="s">
        <v>706</v>
      </c>
      <c r="B891" s="51"/>
      <c r="C891" s="51"/>
      <c r="D891" s="52">
        <f t="shared" si="13"/>
        <v>0</v>
      </c>
    </row>
    <row r="892" spans="1:4" ht="13.5" customHeight="1">
      <c r="A892" s="167" t="s">
        <v>707</v>
      </c>
      <c r="B892" s="51"/>
      <c r="C892" s="51"/>
      <c r="D892" s="52">
        <f t="shared" si="13"/>
        <v>0</v>
      </c>
    </row>
    <row r="893" spans="1:4" ht="13.5" customHeight="1">
      <c r="A893" s="167" t="s">
        <v>708</v>
      </c>
      <c r="B893" s="51"/>
      <c r="C893" s="51"/>
      <c r="D893" s="52">
        <f t="shared" si="13"/>
        <v>0</v>
      </c>
    </row>
    <row r="894" spans="1:4" ht="13.5" customHeight="1">
      <c r="A894" s="167" t="s">
        <v>709</v>
      </c>
      <c r="B894" s="51"/>
      <c r="C894" s="51"/>
      <c r="D894" s="52">
        <f t="shared" si="13"/>
        <v>0</v>
      </c>
    </row>
    <row r="895" spans="1:4" ht="13.5" customHeight="1">
      <c r="A895" s="166" t="s">
        <v>710</v>
      </c>
      <c r="B895" s="52">
        <f>SUM(B896:B901)</f>
        <v>1013</v>
      </c>
      <c r="C895" s="52">
        <f>SUM(C896:C901)</f>
        <v>123</v>
      </c>
      <c r="D895" s="52">
        <f t="shared" si="13"/>
        <v>12.14</v>
      </c>
    </row>
    <row r="896" spans="1:4" ht="13.5" customHeight="1">
      <c r="A896" s="167" t="s">
        <v>711</v>
      </c>
      <c r="B896" s="51">
        <v>23</v>
      </c>
      <c r="C896" s="51"/>
      <c r="D896" s="52">
        <f t="shared" si="13"/>
        <v>0</v>
      </c>
    </row>
    <row r="897" spans="1:4" ht="13.5" customHeight="1">
      <c r="A897" s="167" t="s">
        <v>712</v>
      </c>
      <c r="B897" s="51">
        <v>0</v>
      </c>
      <c r="C897" s="51"/>
      <c r="D897" s="52">
        <f t="shared" si="13"/>
        <v>0</v>
      </c>
    </row>
    <row r="898" spans="1:4" ht="13.5" customHeight="1">
      <c r="A898" s="167" t="s">
        <v>713</v>
      </c>
      <c r="B898" s="51">
        <v>12</v>
      </c>
      <c r="C898" s="51"/>
      <c r="D898" s="52">
        <f t="shared" si="13"/>
        <v>0</v>
      </c>
    </row>
    <row r="899" spans="1:4" ht="13.5" customHeight="1">
      <c r="A899" s="167" t="s">
        <v>714</v>
      </c>
      <c r="B899" s="51">
        <v>978</v>
      </c>
      <c r="C899" s="51">
        <v>123</v>
      </c>
      <c r="D899" s="52">
        <f t="shared" si="13"/>
        <v>12.58</v>
      </c>
    </row>
    <row r="900" spans="1:4" ht="13.5" customHeight="1">
      <c r="A900" s="167" t="s">
        <v>715</v>
      </c>
      <c r="B900" s="51">
        <v>0</v>
      </c>
      <c r="C900" s="51"/>
      <c r="D900" s="52">
        <f t="shared" si="13"/>
        <v>0</v>
      </c>
    </row>
    <row r="901" spans="1:4" ht="13.5" customHeight="1">
      <c r="A901" s="167" t="s">
        <v>716</v>
      </c>
      <c r="B901" s="51">
        <v>0</v>
      </c>
      <c r="C901" s="51"/>
      <c r="D901" s="52">
        <f t="shared" si="13"/>
        <v>0</v>
      </c>
    </row>
    <row r="902" spans="1:4" ht="13.5" customHeight="1">
      <c r="A902" s="166" t="s">
        <v>717</v>
      </c>
      <c r="B902" s="52">
        <f>SUM(B903:B908)</f>
        <v>195</v>
      </c>
      <c r="C902" s="52">
        <f>SUM(C903:C908)</f>
        <v>0</v>
      </c>
      <c r="D902" s="52">
        <f t="shared" si="13"/>
        <v>0</v>
      </c>
    </row>
    <row r="903" spans="1:4" ht="13.5" customHeight="1">
      <c r="A903" s="167" t="s">
        <v>718</v>
      </c>
      <c r="B903" s="51">
        <v>0</v>
      </c>
      <c r="C903" s="51"/>
      <c r="D903" s="52">
        <f t="shared" si="13"/>
        <v>0</v>
      </c>
    </row>
    <row r="904" spans="1:4" ht="13.5" customHeight="1">
      <c r="A904" s="167" t="s">
        <v>719</v>
      </c>
      <c r="B904" s="51">
        <v>0</v>
      </c>
      <c r="C904" s="51"/>
      <c r="D904" s="52">
        <f t="shared" si="13"/>
        <v>0</v>
      </c>
    </row>
    <row r="905" spans="1:4" ht="13.5" customHeight="1">
      <c r="A905" s="167" t="s">
        <v>720</v>
      </c>
      <c r="B905" s="51">
        <v>5</v>
      </c>
      <c r="C905" s="51"/>
      <c r="D905" s="52">
        <f t="shared" si="13"/>
        <v>0</v>
      </c>
    </row>
    <row r="906" spans="1:4" ht="13.5" customHeight="1">
      <c r="A906" s="167" t="s">
        <v>721</v>
      </c>
      <c r="B906" s="51">
        <v>190</v>
      </c>
      <c r="C906" s="51"/>
      <c r="D906" s="52">
        <f t="shared" si="13"/>
        <v>0</v>
      </c>
    </row>
    <row r="907" spans="1:4" ht="13.5" customHeight="1">
      <c r="A907" s="167" t="s">
        <v>722</v>
      </c>
      <c r="B907" s="51">
        <v>0</v>
      </c>
      <c r="C907" s="51"/>
      <c r="D907" s="52">
        <f t="shared" si="13"/>
        <v>0</v>
      </c>
    </row>
    <row r="908" spans="1:4" ht="13.5" customHeight="1">
      <c r="A908" s="167" t="s">
        <v>723</v>
      </c>
      <c r="B908" s="51">
        <v>0</v>
      </c>
      <c r="C908" s="51"/>
      <c r="D908" s="52">
        <f t="shared" si="13"/>
        <v>0</v>
      </c>
    </row>
    <row r="909" spans="1:4" ht="13.5" customHeight="1">
      <c r="A909" s="166" t="s">
        <v>724</v>
      </c>
      <c r="B909" s="52">
        <f>SUM(B910:B911)</f>
        <v>0</v>
      </c>
      <c r="C909" s="52">
        <f>SUM(C910:C911)</f>
        <v>0</v>
      </c>
      <c r="D909" s="52">
        <f t="shared" si="13"/>
        <v>0</v>
      </c>
    </row>
    <row r="910" spans="1:4" ht="13.5" customHeight="1">
      <c r="A910" s="167" t="s">
        <v>725</v>
      </c>
      <c r="B910" s="51"/>
      <c r="C910" s="51"/>
      <c r="D910" s="52">
        <f t="shared" si="13"/>
        <v>0</v>
      </c>
    </row>
    <row r="911" spans="1:4" ht="13.5" customHeight="1">
      <c r="A911" s="167" t="s">
        <v>726</v>
      </c>
      <c r="B911" s="51"/>
      <c r="C911" s="51"/>
      <c r="D911" s="52">
        <f aca="true" t="shared" si="14" ref="D911:D974">ROUND(IF(B911=0,0,C911/B911*100),2)</f>
        <v>0</v>
      </c>
    </row>
    <row r="912" spans="1:4" ht="13.5" customHeight="1">
      <c r="A912" s="166" t="s">
        <v>727</v>
      </c>
      <c r="B912" s="52">
        <f>SUM(B913:B914)</f>
        <v>0</v>
      </c>
      <c r="C912" s="52">
        <f>SUM(C913:C914)</f>
        <v>0</v>
      </c>
      <c r="D912" s="52">
        <f t="shared" si="14"/>
        <v>0</v>
      </c>
    </row>
    <row r="913" spans="1:4" ht="13.5" customHeight="1">
      <c r="A913" s="167" t="s">
        <v>728</v>
      </c>
      <c r="B913" s="51"/>
      <c r="C913" s="51"/>
      <c r="D913" s="52">
        <f t="shared" si="14"/>
        <v>0</v>
      </c>
    </row>
    <row r="914" spans="1:4" ht="13.5" customHeight="1">
      <c r="A914" s="167" t="s">
        <v>729</v>
      </c>
      <c r="B914" s="51"/>
      <c r="C914" s="51"/>
      <c r="D914" s="52">
        <f t="shared" si="14"/>
        <v>0</v>
      </c>
    </row>
    <row r="915" spans="1:4" ht="13.5" customHeight="1">
      <c r="A915" s="166" t="s">
        <v>730</v>
      </c>
      <c r="B915" s="52">
        <f>B916+B939+B949+B959+B964+B971+B976</f>
        <v>13</v>
      </c>
      <c r="C915" s="52">
        <f>C916+C939+C949+C959+C964+C971+C976</f>
        <v>0</v>
      </c>
      <c r="D915" s="52">
        <f t="shared" si="14"/>
        <v>0</v>
      </c>
    </row>
    <row r="916" spans="1:4" ht="13.5" customHeight="1">
      <c r="A916" s="166" t="s">
        <v>731</v>
      </c>
      <c r="B916" s="52">
        <f>SUM(B917:B938)</f>
        <v>13</v>
      </c>
      <c r="C916" s="52">
        <f>SUM(C917:C938)</f>
        <v>0</v>
      </c>
      <c r="D916" s="52">
        <f t="shared" si="14"/>
        <v>0</v>
      </c>
    </row>
    <row r="917" spans="1:4" ht="13.5" customHeight="1">
      <c r="A917" s="167" t="s">
        <v>616</v>
      </c>
      <c r="B917" s="51"/>
      <c r="C917" s="51"/>
      <c r="D917" s="52">
        <f t="shared" si="14"/>
        <v>0</v>
      </c>
    </row>
    <row r="918" spans="1:4" ht="13.5" customHeight="1">
      <c r="A918" s="167" t="s">
        <v>617</v>
      </c>
      <c r="B918" s="51"/>
      <c r="C918" s="51"/>
      <c r="D918" s="52">
        <f t="shared" si="14"/>
        <v>0</v>
      </c>
    </row>
    <row r="919" spans="1:4" ht="13.5" customHeight="1">
      <c r="A919" s="167" t="s">
        <v>618</v>
      </c>
      <c r="B919" s="51"/>
      <c r="C919" s="51"/>
      <c r="D919" s="52">
        <f t="shared" si="14"/>
        <v>0</v>
      </c>
    </row>
    <row r="920" spans="1:4" ht="13.5" customHeight="1">
      <c r="A920" s="167" t="s">
        <v>732</v>
      </c>
      <c r="B920" s="51"/>
      <c r="C920" s="51"/>
      <c r="D920" s="52">
        <f t="shared" si="14"/>
        <v>0</v>
      </c>
    </row>
    <row r="921" spans="1:4" ht="13.5" customHeight="1">
      <c r="A921" s="167" t="s">
        <v>733</v>
      </c>
      <c r="B921" s="51"/>
      <c r="C921" s="51"/>
      <c r="D921" s="52">
        <f t="shared" si="14"/>
        <v>0</v>
      </c>
    </row>
    <row r="922" spans="1:4" ht="13.5" customHeight="1">
      <c r="A922" s="167" t="s">
        <v>734</v>
      </c>
      <c r="B922" s="51"/>
      <c r="C922" s="51"/>
      <c r="D922" s="52">
        <f t="shared" si="14"/>
        <v>0</v>
      </c>
    </row>
    <row r="923" spans="1:4" ht="13.5" customHeight="1">
      <c r="A923" s="167" t="s">
        <v>735</v>
      </c>
      <c r="B923" s="51"/>
      <c r="C923" s="51"/>
      <c r="D923" s="52">
        <f t="shared" si="14"/>
        <v>0</v>
      </c>
    </row>
    <row r="924" spans="1:4" ht="13.5" customHeight="1">
      <c r="A924" s="167" t="s">
        <v>736</v>
      </c>
      <c r="B924" s="51"/>
      <c r="C924" s="51"/>
      <c r="D924" s="52">
        <f t="shared" si="14"/>
        <v>0</v>
      </c>
    </row>
    <row r="925" spans="1:4" ht="13.5" customHeight="1">
      <c r="A925" s="167" t="s">
        <v>737</v>
      </c>
      <c r="B925" s="51"/>
      <c r="C925" s="51"/>
      <c r="D925" s="52">
        <f t="shared" si="14"/>
        <v>0</v>
      </c>
    </row>
    <row r="926" spans="1:4" ht="13.5" customHeight="1">
      <c r="A926" s="167" t="s">
        <v>738</v>
      </c>
      <c r="B926" s="51"/>
      <c r="C926" s="51"/>
      <c r="D926" s="52">
        <f t="shared" si="14"/>
        <v>0</v>
      </c>
    </row>
    <row r="927" spans="1:4" ht="13.5" customHeight="1">
      <c r="A927" s="167" t="s">
        <v>739</v>
      </c>
      <c r="B927" s="51"/>
      <c r="C927" s="51"/>
      <c r="D927" s="52">
        <f t="shared" si="14"/>
        <v>0</v>
      </c>
    </row>
    <row r="928" spans="1:4" ht="13.5" customHeight="1">
      <c r="A928" s="167" t="s">
        <v>740</v>
      </c>
      <c r="B928" s="51"/>
      <c r="C928" s="51"/>
      <c r="D928" s="52">
        <f t="shared" si="14"/>
        <v>0</v>
      </c>
    </row>
    <row r="929" spans="1:4" ht="13.5" customHeight="1">
      <c r="A929" s="167" t="s">
        <v>741</v>
      </c>
      <c r="B929" s="51"/>
      <c r="C929" s="51"/>
      <c r="D929" s="52">
        <f t="shared" si="14"/>
        <v>0</v>
      </c>
    </row>
    <row r="930" spans="1:4" ht="13.5" customHeight="1">
      <c r="A930" s="167" t="s">
        <v>742</v>
      </c>
      <c r="B930" s="51"/>
      <c r="C930" s="51"/>
      <c r="D930" s="52">
        <f t="shared" si="14"/>
        <v>0</v>
      </c>
    </row>
    <row r="931" spans="1:4" ht="13.5" customHeight="1">
      <c r="A931" s="167" t="s">
        <v>743</v>
      </c>
      <c r="B931" s="51"/>
      <c r="C931" s="51"/>
      <c r="D931" s="52">
        <f t="shared" si="14"/>
        <v>0</v>
      </c>
    </row>
    <row r="932" spans="1:4" ht="13.5" customHeight="1">
      <c r="A932" s="167" t="s">
        <v>744</v>
      </c>
      <c r="B932" s="51"/>
      <c r="C932" s="51"/>
      <c r="D932" s="52">
        <f t="shared" si="14"/>
        <v>0</v>
      </c>
    </row>
    <row r="933" spans="1:4" ht="13.5" customHeight="1">
      <c r="A933" s="167" t="s">
        <v>745</v>
      </c>
      <c r="B933" s="51"/>
      <c r="C933" s="51"/>
      <c r="D933" s="52">
        <f t="shared" si="14"/>
        <v>0</v>
      </c>
    </row>
    <row r="934" spans="1:4" ht="13.5" customHeight="1">
      <c r="A934" s="167" t="s">
        <v>746</v>
      </c>
      <c r="B934" s="51"/>
      <c r="C934" s="51"/>
      <c r="D934" s="52">
        <f t="shared" si="14"/>
        <v>0</v>
      </c>
    </row>
    <row r="935" spans="1:4" ht="13.5" customHeight="1">
      <c r="A935" s="167" t="s">
        <v>747</v>
      </c>
      <c r="B935" s="51"/>
      <c r="C935" s="51"/>
      <c r="D935" s="52">
        <f t="shared" si="14"/>
        <v>0</v>
      </c>
    </row>
    <row r="936" spans="1:4" ht="13.5" customHeight="1">
      <c r="A936" s="167" t="s">
        <v>748</v>
      </c>
      <c r="B936" s="51"/>
      <c r="C936" s="51"/>
      <c r="D936" s="52">
        <f t="shared" si="14"/>
        <v>0</v>
      </c>
    </row>
    <row r="937" spans="1:4" ht="13.5" customHeight="1">
      <c r="A937" s="167" t="s">
        <v>749</v>
      </c>
      <c r="B937" s="51"/>
      <c r="C937" s="51"/>
      <c r="D937" s="52">
        <f t="shared" si="14"/>
        <v>0</v>
      </c>
    </row>
    <row r="938" spans="1:4" ht="13.5" customHeight="1">
      <c r="A938" s="167" t="s">
        <v>750</v>
      </c>
      <c r="B938" s="51">
        <v>13</v>
      </c>
      <c r="C938" s="51"/>
      <c r="D938" s="52">
        <f t="shared" si="14"/>
        <v>0</v>
      </c>
    </row>
    <row r="939" spans="1:4" ht="13.5" customHeight="1">
      <c r="A939" s="166" t="s">
        <v>751</v>
      </c>
      <c r="B939" s="52">
        <f>SUM(B940:B948)</f>
        <v>0</v>
      </c>
      <c r="C939" s="52">
        <f>SUM(C940:C948)</f>
        <v>0</v>
      </c>
      <c r="D939" s="52">
        <f t="shared" si="14"/>
        <v>0</v>
      </c>
    </row>
    <row r="940" spans="1:4" ht="13.5" customHeight="1">
      <c r="A940" s="167" t="s">
        <v>616</v>
      </c>
      <c r="B940" s="51"/>
      <c r="C940" s="51"/>
      <c r="D940" s="52">
        <f t="shared" si="14"/>
        <v>0</v>
      </c>
    </row>
    <row r="941" spans="1:4" ht="13.5" customHeight="1">
      <c r="A941" s="167" t="s">
        <v>617</v>
      </c>
      <c r="B941" s="51"/>
      <c r="C941" s="51"/>
      <c r="D941" s="52">
        <f t="shared" si="14"/>
        <v>0</v>
      </c>
    </row>
    <row r="942" spans="1:4" ht="13.5" customHeight="1">
      <c r="A942" s="167" t="s">
        <v>618</v>
      </c>
      <c r="B942" s="51"/>
      <c r="C942" s="51"/>
      <c r="D942" s="52">
        <f t="shared" si="14"/>
        <v>0</v>
      </c>
    </row>
    <row r="943" spans="1:4" ht="13.5" customHeight="1">
      <c r="A943" s="167" t="s">
        <v>752</v>
      </c>
      <c r="B943" s="51"/>
      <c r="C943" s="51"/>
      <c r="D943" s="52">
        <f t="shared" si="14"/>
        <v>0</v>
      </c>
    </row>
    <row r="944" spans="1:4" ht="13.5" customHeight="1">
      <c r="A944" s="167" t="s">
        <v>753</v>
      </c>
      <c r="B944" s="51"/>
      <c r="C944" s="51"/>
      <c r="D944" s="52">
        <f t="shared" si="14"/>
        <v>0</v>
      </c>
    </row>
    <row r="945" spans="1:4" ht="13.5" customHeight="1">
      <c r="A945" s="167" t="s">
        <v>754</v>
      </c>
      <c r="B945" s="51"/>
      <c r="C945" s="51"/>
      <c r="D945" s="52">
        <f t="shared" si="14"/>
        <v>0</v>
      </c>
    </row>
    <row r="946" spans="1:4" ht="13.5" customHeight="1">
      <c r="A946" s="167" t="s">
        <v>755</v>
      </c>
      <c r="B946" s="51"/>
      <c r="C946" s="51"/>
      <c r="D946" s="52">
        <f t="shared" si="14"/>
        <v>0</v>
      </c>
    </row>
    <row r="947" spans="1:4" ht="13.5" customHeight="1">
      <c r="A947" s="167" t="s">
        <v>756</v>
      </c>
      <c r="B947" s="51"/>
      <c r="C947" s="51"/>
      <c r="D947" s="52">
        <f t="shared" si="14"/>
        <v>0</v>
      </c>
    </row>
    <row r="948" spans="1:4" ht="13.5" customHeight="1">
      <c r="A948" s="167" t="s">
        <v>757</v>
      </c>
      <c r="B948" s="51"/>
      <c r="C948" s="51"/>
      <c r="D948" s="52">
        <f t="shared" si="14"/>
        <v>0</v>
      </c>
    </row>
    <row r="949" spans="1:4" ht="13.5" customHeight="1">
      <c r="A949" s="166" t="s">
        <v>758</v>
      </c>
      <c r="B949" s="52">
        <f>SUM(B950:B958)</f>
        <v>0</v>
      </c>
      <c r="C949" s="52">
        <f>SUM(C950:C958)</f>
        <v>0</v>
      </c>
      <c r="D949" s="52">
        <f t="shared" si="14"/>
        <v>0</v>
      </c>
    </row>
    <row r="950" spans="1:4" ht="13.5" customHeight="1">
      <c r="A950" s="167" t="s">
        <v>616</v>
      </c>
      <c r="B950" s="51"/>
      <c r="C950" s="51"/>
      <c r="D950" s="52">
        <f t="shared" si="14"/>
        <v>0</v>
      </c>
    </row>
    <row r="951" spans="1:4" ht="13.5" customHeight="1">
      <c r="A951" s="167" t="s">
        <v>617</v>
      </c>
      <c r="B951" s="51"/>
      <c r="C951" s="51"/>
      <c r="D951" s="52">
        <f t="shared" si="14"/>
        <v>0</v>
      </c>
    </row>
    <row r="952" spans="1:4" ht="13.5" customHeight="1">
      <c r="A952" s="167" t="s">
        <v>618</v>
      </c>
      <c r="B952" s="51"/>
      <c r="C952" s="51"/>
      <c r="D952" s="52">
        <f t="shared" si="14"/>
        <v>0</v>
      </c>
    </row>
    <row r="953" spans="1:4" ht="13.5" customHeight="1">
      <c r="A953" s="167" t="s">
        <v>759</v>
      </c>
      <c r="B953" s="51"/>
      <c r="C953" s="51"/>
      <c r="D953" s="52">
        <f t="shared" si="14"/>
        <v>0</v>
      </c>
    </row>
    <row r="954" spans="1:4" ht="13.5" customHeight="1">
      <c r="A954" s="167" t="s">
        <v>760</v>
      </c>
      <c r="B954" s="51"/>
      <c r="C954" s="51"/>
      <c r="D954" s="52">
        <f t="shared" si="14"/>
        <v>0</v>
      </c>
    </row>
    <row r="955" spans="1:4" ht="13.5" customHeight="1">
      <c r="A955" s="167" t="s">
        <v>761</v>
      </c>
      <c r="B955" s="51"/>
      <c r="C955" s="51"/>
      <c r="D955" s="52">
        <f t="shared" si="14"/>
        <v>0</v>
      </c>
    </row>
    <row r="956" spans="1:4" ht="13.5" customHeight="1">
      <c r="A956" s="167" t="s">
        <v>762</v>
      </c>
      <c r="B956" s="51"/>
      <c r="C956" s="51"/>
      <c r="D956" s="52">
        <f t="shared" si="14"/>
        <v>0</v>
      </c>
    </row>
    <row r="957" spans="1:4" ht="13.5" customHeight="1">
      <c r="A957" s="167" t="s">
        <v>763</v>
      </c>
      <c r="B957" s="51"/>
      <c r="C957" s="51"/>
      <c r="D957" s="52">
        <f t="shared" si="14"/>
        <v>0</v>
      </c>
    </row>
    <row r="958" spans="1:4" ht="13.5" customHeight="1">
      <c r="A958" s="167" t="s">
        <v>764</v>
      </c>
      <c r="B958" s="51"/>
      <c r="C958" s="51"/>
      <c r="D958" s="52">
        <f t="shared" si="14"/>
        <v>0</v>
      </c>
    </row>
    <row r="959" spans="1:4" ht="13.5" customHeight="1">
      <c r="A959" s="166" t="s">
        <v>765</v>
      </c>
      <c r="B959" s="52">
        <f>SUM(B960:B963)</f>
        <v>0</v>
      </c>
      <c r="C959" s="52">
        <f>SUM(C960:C963)</f>
        <v>0</v>
      </c>
      <c r="D959" s="52">
        <f t="shared" si="14"/>
        <v>0</v>
      </c>
    </row>
    <row r="960" spans="1:4" ht="13.5" customHeight="1">
      <c r="A960" s="167" t="s">
        <v>766</v>
      </c>
      <c r="B960" s="51"/>
      <c r="C960" s="51"/>
      <c r="D960" s="52">
        <f t="shared" si="14"/>
        <v>0</v>
      </c>
    </row>
    <row r="961" spans="1:4" ht="13.5" customHeight="1">
      <c r="A961" s="167" t="s">
        <v>767</v>
      </c>
      <c r="B961" s="51"/>
      <c r="C961" s="51"/>
      <c r="D961" s="52">
        <f t="shared" si="14"/>
        <v>0</v>
      </c>
    </row>
    <row r="962" spans="1:4" ht="13.5" customHeight="1">
      <c r="A962" s="167" t="s">
        <v>768</v>
      </c>
      <c r="B962" s="51"/>
      <c r="C962" s="51"/>
      <c r="D962" s="52">
        <f t="shared" si="14"/>
        <v>0</v>
      </c>
    </row>
    <row r="963" spans="1:4" ht="13.5" customHeight="1">
      <c r="A963" s="167" t="s">
        <v>769</v>
      </c>
      <c r="B963" s="51"/>
      <c r="C963" s="51"/>
      <c r="D963" s="52">
        <f t="shared" si="14"/>
        <v>0</v>
      </c>
    </row>
    <row r="964" spans="1:4" ht="13.5" customHeight="1">
      <c r="A964" s="166" t="s">
        <v>770</v>
      </c>
      <c r="B964" s="52">
        <f>SUM(B965:B970)</f>
        <v>0</v>
      </c>
      <c r="C964" s="52">
        <f>SUM(C965:C970)</f>
        <v>0</v>
      </c>
      <c r="D964" s="52">
        <f t="shared" si="14"/>
        <v>0</v>
      </c>
    </row>
    <row r="965" spans="1:4" ht="13.5" customHeight="1">
      <c r="A965" s="167" t="s">
        <v>616</v>
      </c>
      <c r="B965" s="51"/>
      <c r="C965" s="51"/>
      <c r="D965" s="52">
        <f t="shared" si="14"/>
        <v>0</v>
      </c>
    </row>
    <row r="966" spans="1:4" ht="13.5" customHeight="1">
      <c r="A966" s="167" t="s">
        <v>617</v>
      </c>
      <c r="B966" s="51"/>
      <c r="C966" s="51"/>
      <c r="D966" s="52">
        <f t="shared" si="14"/>
        <v>0</v>
      </c>
    </row>
    <row r="967" spans="1:4" ht="13.5" customHeight="1">
      <c r="A967" s="167" t="s">
        <v>618</v>
      </c>
      <c r="B967" s="51"/>
      <c r="C967" s="51"/>
      <c r="D967" s="52">
        <f t="shared" si="14"/>
        <v>0</v>
      </c>
    </row>
    <row r="968" spans="1:4" ht="13.5" customHeight="1">
      <c r="A968" s="167" t="s">
        <v>756</v>
      </c>
      <c r="B968" s="51"/>
      <c r="C968" s="51"/>
      <c r="D968" s="52">
        <f t="shared" si="14"/>
        <v>0</v>
      </c>
    </row>
    <row r="969" spans="1:4" ht="13.5" customHeight="1">
      <c r="A969" s="167" t="s">
        <v>771</v>
      </c>
      <c r="B969" s="51"/>
      <c r="C969" s="51"/>
      <c r="D969" s="52">
        <f t="shared" si="14"/>
        <v>0</v>
      </c>
    </row>
    <row r="970" spans="1:4" ht="13.5" customHeight="1">
      <c r="A970" s="167" t="s">
        <v>772</v>
      </c>
      <c r="B970" s="51"/>
      <c r="C970" s="51"/>
      <c r="D970" s="52">
        <f t="shared" si="14"/>
        <v>0</v>
      </c>
    </row>
    <row r="971" spans="1:4" ht="13.5" customHeight="1">
      <c r="A971" s="166" t="s">
        <v>773</v>
      </c>
      <c r="B971" s="52">
        <f>SUM(B972:B975)</f>
        <v>0</v>
      </c>
      <c r="C971" s="52">
        <f>SUM(C972:C975)</f>
        <v>0</v>
      </c>
      <c r="D971" s="52">
        <f t="shared" si="14"/>
        <v>0</v>
      </c>
    </row>
    <row r="972" spans="1:4" ht="13.5" customHeight="1">
      <c r="A972" s="167" t="s">
        <v>774</v>
      </c>
      <c r="B972" s="51"/>
      <c r="C972" s="51"/>
      <c r="D972" s="52">
        <f t="shared" si="14"/>
        <v>0</v>
      </c>
    </row>
    <row r="973" spans="1:4" ht="13.5" customHeight="1">
      <c r="A973" s="167" t="s">
        <v>775</v>
      </c>
      <c r="B973" s="51"/>
      <c r="C973" s="51"/>
      <c r="D973" s="52">
        <f t="shared" si="14"/>
        <v>0</v>
      </c>
    </row>
    <row r="974" spans="1:4" ht="13.5" customHeight="1">
      <c r="A974" s="167" t="s">
        <v>776</v>
      </c>
      <c r="B974" s="51"/>
      <c r="C974" s="51"/>
      <c r="D974" s="52">
        <f t="shared" si="14"/>
        <v>0</v>
      </c>
    </row>
    <row r="975" spans="1:4" ht="13.5" customHeight="1">
      <c r="A975" s="167" t="s">
        <v>777</v>
      </c>
      <c r="B975" s="51"/>
      <c r="C975" s="51"/>
      <c r="D975" s="52">
        <f aca="true" t="shared" si="15" ref="D975:D1038">ROUND(IF(B975=0,0,C975/B975*100),2)</f>
        <v>0</v>
      </c>
    </row>
    <row r="976" spans="1:4" ht="13.5" customHeight="1">
      <c r="A976" s="166" t="s">
        <v>778</v>
      </c>
      <c r="B976" s="52">
        <f>SUM(B977:B978)</f>
        <v>0</v>
      </c>
      <c r="C976" s="52">
        <f>SUM(C977:C978)</f>
        <v>0</v>
      </c>
      <c r="D976" s="52">
        <f t="shared" si="15"/>
        <v>0</v>
      </c>
    </row>
    <row r="977" spans="1:4" ht="13.5" customHeight="1">
      <c r="A977" s="167" t="s">
        <v>779</v>
      </c>
      <c r="B977" s="51"/>
      <c r="C977" s="51"/>
      <c r="D977" s="52">
        <f t="shared" si="15"/>
        <v>0</v>
      </c>
    </row>
    <row r="978" spans="1:4" ht="13.5" customHeight="1">
      <c r="A978" s="167" t="s">
        <v>780</v>
      </c>
      <c r="B978" s="51"/>
      <c r="C978" s="51"/>
      <c r="D978" s="52">
        <f t="shared" si="15"/>
        <v>0</v>
      </c>
    </row>
    <row r="979" spans="1:4" ht="13.5" customHeight="1">
      <c r="A979" s="169" t="s">
        <v>781</v>
      </c>
      <c r="B979" s="52">
        <f>B980+B990+B1006+B1011+B1025+B1032+B1039</f>
        <v>1857</v>
      </c>
      <c r="C979" s="52">
        <f>C980+C990+C1006+C1011+C1025+C1032+C1039</f>
        <v>595</v>
      </c>
      <c r="D979" s="52">
        <f t="shared" si="15"/>
        <v>32.04</v>
      </c>
    </row>
    <row r="980" spans="1:4" ht="13.5" customHeight="1">
      <c r="A980" s="166" t="s">
        <v>782</v>
      </c>
      <c r="B980" s="52">
        <f>SUM(B981:B989)</f>
        <v>0</v>
      </c>
      <c r="C980" s="52">
        <f>SUM(C981:C989)</f>
        <v>0</v>
      </c>
      <c r="D980" s="52">
        <f t="shared" si="15"/>
        <v>0</v>
      </c>
    </row>
    <row r="981" spans="1:4" ht="13.5" customHeight="1">
      <c r="A981" s="167" t="s">
        <v>616</v>
      </c>
      <c r="B981" s="51"/>
      <c r="C981" s="51"/>
      <c r="D981" s="52">
        <f t="shared" si="15"/>
        <v>0</v>
      </c>
    </row>
    <row r="982" spans="1:4" ht="13.5" customHeight="1">
      <c r="A982" s="167" t="s">
        <v>617</v>
      </c>
      <c r="B982" s="51"/>
      <c r="C982" s="51"/>
      <c r="D982" s="52">
        <f t="shared" si="15"/>
        <v>0</v>
      </c>
    </row>
    <row r="983" spans="1:4" ht="13.5" customHeight="1">
      <c r="A983" s="167" t="s">
        <v>618</v>
      </c>
      <c r="B983" s="51"/>
      <c r="C983" s="51"/>
      <c r="D983" s="52">
        <f t="shared" si="15"/>
        <v>0</v>
      </c>
    </row>
    <row r="984" spans="1:4" ht="13.5" customHeight="1">
      <c r="A984" s="167" t="s">
        <v>783</v>
      </c>
      <c r="B984" s="51"/>
      <c r="C984" s="51"/>
      <c r="D984" s="52">
        <f t="shared" si="15"/>
        <v>0</v>
      </c>
    </row>
    <row r="985" spans="1:4" ht="13.5" customHeight="1">
      <c r="A985" s="167" t="s">
        <v>784</v>
      </c>
      <c r="B985" s="51"/>
      <c r="C985" s="51"/>
      <c r="D985" s="52">
        <f t="shared" si="15"/>
        <v>0</v>
      </c>
    </row>
    <row r="986" spans="1:4" ht="13.5" customHeight="1">
      <c r="A986" s="167" t="s">
        <v>785</v>
      </c>
      <c r="B986" s="51"/>
      <c r="C986" s="51"/>
      <c r="D986" s="52">
        <f t="shared" si="15"/>
        <v>0</v>
      </c>
    </row>
    <row r="987" spans="1:4" ht="13.5" customHeight="1">
      <c r="A987" s="167" t="s">
        <v>786</v>
      </c>
      <c r="B987" s="51"/>
      <c r="C987" s="51"/>
      <c r="D987" s="52">
        <f t="shared" si="15"/>
        <v>0</v>
      </c>
    </row>
    <row r="988" spans="1:4" ht="13.5" customHeight="1">
      <c r="A988" s="167" t="s">
        <v>787</v>
      </c>
      <c r="B988" s="51"/>
      <c r="C988" s="51"/>
      <c r="D988" s="52">
        <f t="shared" si="15"/>
        <v>0</v>
      </c>
    </row>
    <row r="989" spans="1:4" ht="13.5" customHeight="1">
      <c r="A989" s="167" t="s">
        <v>788</v>
      </c>
      <c r="B989" s="51"/>
      <c r="C989" s="51"/>
      <c r="D989" s="52">
        <f t="shared" si="15"/>
        <v>0</v>
      </c>
    </row>
    <row r="990" spans="1:4" ht="13.5" customHeight="1">
      <c r="A990" s="166" t="s">
        <v>789</v>
      </c>
      <c r="B990" s="52">
        <f>SUM(B991:B1005)</f>
        <v>0</v>
      </c>
      <c r="C990" s="52">
        <f>SUM(C991:C1005)</f>
        <v>0</v>
      </c>
      <c r="D990" s="52">
        <f t="shared" si="15"/>
        <v>0</v>
      </c>
    </row>
    <row r="991" spans="1:4" ht="13.5" customHeight="1">
      <c r="A991" s="167" t="s">
        <v>616</v>
      </c>
      <c r="B991" s="51"/>
      <c r="C991" s="51"/>
      <c r="D991" s="52">
        <f t="shared" si="15"/>
        <v>0</v>
      </c>
    </row>
    <row r="992" spans="1:4" ht="13.5" customHeight="1">
      <c r="A992" s="167" t="s">
        <v>617</v>
      </c>
      <c r="B992" s="51"/>
      <c r="C992" s="51"/>
      <c r="D992" s="52">
        <f t="shared" si="15"/>
        <v>0</v>
      </c>
    </row>
    <row r="993" spans="1:4" ht="13.5" customHeight="1">
      <c r="A993" s="167" t="s">
        <v>618</v>
      </c>
      <c r="B993" s="51"/>
      <c r="C993" s="51"/>
      <c r="D993" s="52">
        <f t="shared" si="15"/>
        <v>0</v>
      </c>
    </row>
    <row r="994" spans="1:4" ht="13.5" customHeight="1">
      <c r="A994" s="167" t="s">
        <v>790</v>
      </c>
      <c r="B994" s="51"/>
      <c r="C994" s="51"/>
      <c r="D994" s="52">
        <f t="shared" si="15"/>
        <v>0</v>
      </c>
    </row>
    <row r="995" spans="1:4" ht="13.5" customHeight="1">
      <c r="A995" s="167" t="s">
        <v>791</v>
      </c>
      <c r="B995" s="51"/>
      <c r="C995" s="51"/>
      <c r="D995" s="52">
        <f t="shared" si="15"/>
        <v>0</v>
      </c>
    </row>
    <row r="996" spans="1:4" ht="13.5" customHeight="1">
      <c r="A996" s="167" t="s">
        <v>792</v>
      </c>
      <c r="B996" s="51"/>
      <c r="C996" s="51"/>
      <c r="D996" s="52">
        <f t="shared" si="15"/>
        <v>0</v>
      </c>
    </row>
    <row r="997" spans="1:4" ht="13.5" customHeight="1">
      <c r="A997" s="167" t="s">
        <v>793</v>
      </c>
      <c r="B997" s="51"/>
      <c r="C997" s="51"/>
      <c r="D997" s="52">
        <f t="shared" si="15"/>
        <v>0</v>
      </c>
    </row>
    <row r="998" spans="1:4" ht="13.5" customHeight="1">
      <c r="A998" s="167" t="s">
        <v>794</v>
      </c>
      <c r="B998" s="51"/>
      <c r="C998" s="51"/>
      <c r="D998" s="52">
        <f t="shared" si="15"/>
        <v>0</v>
      </c>
    </row>
    <row r="999" spans="1:4" ht="13.5" customHeight="1">
      <c r="A999" s="167" t="s">
        <v>795</v>
      </c>
      <c r="B999" s="51"/>
      <c r="C999" s="51"/>
      <c r="D999" s="52">
        <f t="shared" si="15"/>
        <v>0</v>
      </c>
    </row>
    <row r="1000" spans="1:4" ht="13.5" customHeight="1">
      <c r="A1000" s="167" t="s">
        <v>796</v>
      </c>
      <c r="B1000" s="51"/>
      <c r="C1000" s="51"/>
      <c r="D1000" s="52">
        <f t="shared" si="15"/>
        <v>0</v>
      </c>
    </row>
    <row r="1001" spans="1:4" ht="13.5" customHeight="1">
      <c r="A1001" s="167" t="s">
        <v>797</v>
      </c>
      <c r="B1001" s="51"/>
      <c r="C1001" s="51"/>
      <c r="D1001" s="52">
        <f t="shared" si="15"/>
        <v>0</v>
      </c>
    </row>
    <row r="1002" spans="1:4" ht="13.5" customHeight="1">
      <c r="A1002" s="167" t="s">
        <v>798</v>
      </c>
      <c r="B1002" s="51"/>
      <c r="C1002" s="51"/>
      <c r="D1002" s="52">
        <f t="shared" si="15"/>
        <v>0</v>
      </c>
    </row>
    <row r="1003" spans="1:4" ht="13.5" customHeight="1">
      <c r="A1003" s="167" t="s">
        <v>799</v>
      </c>
      <c r="B1003" s="51"/>
      <c r="C1003" s="51"/>
      <c r="D1003" s="52">
        <f t="shared" si="15"/>
        <v>0</v>
      </c>
    </row>
    <row r="1004" spans="1:4" ht="13.5" customHeight="1">
      <c r="A1004" s="167" t="s">
        <v>800</v>
      </c>
      <c r="B1004" s="51"/>
      <c r="C1004" s="51"/>
      <c r="D1004" s="52">
        <f t="shared" si="15"/>
        <v>0</v>
      </c>
    </row>
    <row r="1005" spans="1:4" ht="13.5" customHeight="1">
      <c r="A1005" s="167" t="s">
        <v>801</v>
      </c>
      <c r="B1005" s="51"/>
      <c r="C1005" s="51"/>
      <c r="D1005" s="52">
        <f t="shared" si="15"/>
        <v>0</v>
      </c>
    </row>
    <row r="1006" spans="1:4" ht="13.5" customHeight="1">
      <c r="A1006" s="166" t="s">
        <v>802</v>
      </c>
      <c r="B1006" s="52">
        <f>SUM(B1007:B1010)</f>
        <v>0</v>
      </c>
      <c r="C1006" s="52">
        <f>SUM(C1007:C1010)</f>
        <v>0</v>
      </c>
      <c r="D1006" s="52">
        <f t="shared" si="15"/>
        <v>0</v>
      </c>
    </row>
    <row r="1007" spans="1:4" ht="13.5" customHeight="1">
      <c r="A1007" s="167" t="s">
        <v>616</v>
      </c>
      <c r="B1007" s="51"/>
      <c r="C1007" s="51"/>
      <c r="D1007" s="52">
        <f t="shared" si="15"/>
        <v>0</v>
      </c>
    </row>
    <row r="1008" spans="1:4" ht="13.5" customHeight="1">
      <c r="A1008" s="167" t="s">
        <v>617</v>
      </c>
      <c r="B1008" s="51"/>
      <c r="C1008" s="51"/>
      <c r="D1008" s="52">
        <f t="shared" si="15"/>
        <v>0</v>
      </c>
    </row>
    <row r="1009" spans="1:4" ht="13.5" customHeight="1">
      <c r="A1009" s="167" t="s">
        <v>618</v>
      </c>
      <c r="B1009" s="51"/>
      <c r="C1009" s="51"/>
      <c r="D1009" s="52">
        <f t="shared" si="15"/>
        <v>0</v>
      </c>
    </row>
    <row r="1010" spans="1:4" ht="13.5" customHeight="1">
      <c r="A1010" s="167" t="s">
        <v>803</v>
      </c>
      <c r="B1010" s="51"/>
      <c r="C1010" s="51"/>
      <c r="D1010" s="52">
        <f t="shared" si="15"/>
        <v>0</v>
      </c>
    </row>
    <row r="1011" spans="1:4" ht="13.5" customHeight="1">
      <c r="A1011" s="166" t="s">
        <v>804</v>
      </c>
      <c r="B1011" s="52">
        <f>SUM(B1012:B1024)</f>
        <v>0</v>
      </c>
      <c r="C1011" s="52">
        <f>SUM(C1012:C1024)</f>
        <v>0</v>
      </c>
      <c r="D1011" s="52">
        <f t="shared" si="15"/>
        <v>0</v>
      </c>
    </row>
    <row r="1012" spans="1:4" ht="13.5" customHeight="1">
      <c r="A1012" s="167" t="s">
        <v>616</v>
      </c>
      <c r="B1012" s="51"/>
      <c r="C1012" s="51"/>
      <c r="D1012" s="52">
        <f t="shared" si="15"/>
        <v>0</v>
      </c>
    </row>
    <row r="1013" spans="1:4" ht="13.5" customHeight="1">
      <c r="A1013" s="167" t="s">
        <v>617</v>
      </c>
      <c r="B1013" s="51"/>
      <c r="C1013" s="51"/>
      <c r="D1013" s="52">
        <f t="shared" si="15"/>
        <v>0</v>
      </c>
    </row>
    <row r="1014" spans="1:4" ht="13.5" customHeight="1">
      <c r="A1014" s="167" t="s">
        <v>618</v>
      </c>
      <c r="B1014" s="51"/>
      <c r="C1014" s="51"/>
      <c r="D1014" s="52">
        <f t="shared" si="15"/>
        <v>0</v>
      </c>
    </row>
    <row r="1015" spans="1:4" ht="13.5" customHeight="1">
      <c r="A1015" s="167" t="s">
        <v>805</v>
      </c>
      <c r="B1015" s="51"/>
      <c r="C1015" s="51"/>
      <c r="D1015" s="52">
        <f t="shared" si="15"/>
        <v>0</v>
      </c>
    </row>
    <row r="1016" spans="1:4" ht="13.5" customHeight="1">
      <c r="A1016" s="167" t="s">
        <v>806</v>
      </c>
      <c r="B1016" s="51"/>
      <c r="C1016" s="51"/>
      <c r="D1016" s="52">
        <f t="shared" si="15"/>
        <v>0</v>
      </c>
    </row>
    <row r="1017" spans="1:4" ht="13.5" customHeight="1">
      <c r="A1017" s="167" t="s">
        <v>807</v>
      </c>
      <c r="B1017" s="51"/>
      <c r="C1017" s="51"/>
      <c r="D1017" s="52">
        <f t="shared" si="15"/>
        <v>0</v>
      </c>
    </row>
    <row r="1018" spans="1:4" ht="13.5" customHeight="1">
      <c r="A1018" s="167" t="s">
        <v>808</v>
      </c>
      <c r="B1018" s="51"/>
      <c r="C1018" s="51"/>
      <c r="D1018" s="52">
        <f t="shared" si="15"/>
        <v>0</v>
      </c>
    </row>
    <row r="1019" spans="1:4" ht="13.5" customHeight="1">
      <c r="A1019" s="167" t="s">
        <v>809</v>
      </c>
      <c r="B1019" s="51"/>
      <c r="C1019" s="51"/>
      <c r="D1019" s="52">
        <f t="shared" si="15"/>
        <v>0</v>
      </c>
    </row>
    <row r="1020" spans="1:4" ht="13.5" customHeight="1">
      <c r="A1020" s="167" t="s">
        <v>810</v>
      </c>
      <c r="B1020" s="51"/>
      <c r="C1020" s="51"/>
      <c r="D1020" s="52">
        <f t="shared" si="15"/>
        <v>0</v>
      </c>
    </row>
    <row r="1021" spans="1:4" ht="13.5" customHeight="1">
      <c r="A1021" s="167" t="s">
        <v>811</v>
      </c>
      <c r="B1021" s="51"/>
      <c r="C1021" s="51"/>
      <c r="D1021" s="52">
        <f t="shared" si="15"/>
        <v>0</v>
      </c>
    </row>
    <row r="1022" spans="1:4" ht="13.5" customHeight="1">
      <c r="A1022" s="167" t="s">
        <v>756</v>
      </c>
      <c r="B1022" s="51"/>
      <c r="C1022" s="51"/>
      <c r="D1022" s="52">
        <f t="shared" si="15"/>
        <v>0</v>
      </c>
    </row>
    <row r="1023" spans="1:4" ht="13.5" customHeight="1">
      <c r="A1023" s="167" t="s">
        <v>812</v>
      </c>
      <c r="B1023" s="51"/>
      <c r="C1023" s="51"/>
      <c r="D1023" s="52">
        <f t="shared" si="15"/>
        <v>0</v>
      </c>
    </row>
    <row r="1024" spans="1:4" ht="13.5" customHeight="1">
      <c r="A1024" s="167" t="s">
        <v>813</v>
      </c>
      <c r="B1024" s="51"/>
      <c r="C1024" s="51"/>
      <c r="D1024" s="52">
        <f t="shared" si="15"/>
        <v>0</v>
      </c>
    </row>
    <row r="1025" spans="1:4" ht="13.5" customHeight="1">
      <c r="A1025" s="166" t="s">
        <v>814</v>
      </c>
      <c r="B1025" s="52">
        <f>SUM(B1026:B1031)</f>
        <v>538</v>
      </c>
      <c r="C1025" s="52">
        <f>SUM(C1026:C1031)</f>
        <v>595</v>
      </c>
      <c r="D1025" s="52">
        <f t="shared" si="15"/>
        <v>110.59</v>
      </c>
    </row>
    <row r="1026" spans="1:4" ht="13.5" customHeight="1">
      <c r="A1026" s="167" t="s">
        <v>616</v>
      </c>
      <c r="B1026" s="51">
        <v>0</v>
      </c>
      <c r="C1026" s="51"/>
      <c r="D1026" s="52">
        <f t="shared" si="15"/>
        <v>0</v>
      </c>
    </row>
    <row r="1027" spans="1:4" ht="13.5" customHeight="1">
      <c r="A1027" s="167" t="s">
        <v>617</v>
      </c>
      <c r="B1027" s="51">
        <v>0</v>
      </c>
      <c r="C1027" s="51"/>
      <c r="D1027" s="52">
        <f t="shared" si="15"/>
        <v>0</v>
      </c>
    </row>
    <row r="1028" spans="1:4" ht="13.5" customHeight="1">
      <c r="A1028" s="167" t="s">
        <v>618</v>
      </c>
      <c r="B1028" s="51">
        <v>0</v>
      </c>
      <c r="C1028" s="51"/>
      <c r="D1028" s="52">
        <f t="shared" si="15"/>
        <v>0</v>
      </c>
    </row>
    <row r="1029" spans="1:4" ht="13.5" customHeight="1">
      <c r="A1029" s="167" t="s">
        <v>815</v>
      </c>
      <c r="B1029" s="51">
        <v>0</v>
      </c>
      <c r="C1029" s="51"/>
      <c r="D1029" s="52">
        <f t="shared" si="15"/>
        <v>0</v>
      </c>
    </row>
    <row r="1030" spans="1:4" ht="13.5" customHeight="1">
      <c r="A1030" s="167" t="s">
        <v>816</v>
      </c>
      <c r="B1030" s="51">
        <v>0</v>
      </c>
      <c r="C1030" s="51"/>
      <c r="D1030" s="52">
        <f t="shared" si="15"/>
        <v>0</v>
      </c>
    </row>
    <row r="1031" spans="1:4" ht="13.5" customHeight="1">
      <c r="A1031" s="167" t="s">
        <v>817</v>
      </c>
      <c r="B1031" s="51">
        <v>538</v>
      </c>
      <c r="C1031" s="51">
        <v>595</v>
      </c>
      <c r="D1031" s="52">
        <f t="shared" si="15"/>
        <v>110.59</v>
      </c>
    </row>
    <row r="1032" spans="1:4" ht="13.5" customHeight="1">
      <c r="A1032" s="166" t="s">
        <v>818</v>
      </c>
      <c r="B1032" s="52">
        <f>SUM(B1033:B1038)</f>
        <v>6</v>
      </c>
      <c r="C1032" s="52">
        <f>SUM(C1033:C1038)</f>
        <v>0</v>
      </c>
      <c r="D1032" s="52">
        <f t="shared" si="15"/>
        <v>0</v>
      </c>
    </row>
    <row r="1033" spans="1:4" ht="13.5" customHeight="1">
      <c r="A1033" s="167" t="s">
        <v>616</v>
      </c>
      <c r="B1033" s="51">
        <v>0</v>
      </c>
      <c r="C1033" s="51"/>
      <c r="D1033" s="52">
        <f t="shared" si="15"/>
        <v>0</v>
      </c>
    </row>
    <row r="1034" spans="1:4" ht="13.5" customHeight="1">
      <c r="A1034" s="167" t="s">
        <v>617</v>
      </c>
      <c r="B1034" s="51">
        <v>0</v>
      </c>
      <c r="C1034" s="51"/>
      <c r="D1034" s="52">
        <f t="shared" si="15"/>
        <v>0</v>
      </c>
    </row>
    <row r="1035" spans="1:4" ht="13.5" customHeight="1">
      <c r="A1035" s="167" t="s">
        <v>618</v>
      </c>
      <c r="B1035" s="51">
        <v>0</v>
      </c>
      <c r="C1035" s="51"/>
      <c r="D1035" s="52">
        <f t="shared" si="15"/>
        <v>0</v>
      </c>
    </row>
    <row r="1036" spans="1:4" ht="13.5" customHeight="1">
      <c r="A1036" s="167" t="s">
        <v>819</v>
      </c>
      <c r="B1036" s="51">
        <v>0</v>
      </c>
      <c r="C1036" s="51"/>
      <c r="D1036" s="52">
        <f t="shared" si="15"/>
        <v>0</v>
      </c>
    </row>
    <row r="1037" spans="1:4" ht="13.5" customHeight="1">
      <c r="A1037" s="167" t="s">
        <v>820</v>
      </c>
      <c r="B1037" s="51">
        <v>0</v>
      </c>
      <c r="C1037" s="51"/>
      <c r="D1037" s="52">
        <f t="shared" si="15"/>
        <v>0</v>
      </c>
    </row>
    <row r="1038" spans="1:4" ht="13.5" customHeight="1">
      <c r="A1038" s="167" t="s">
        <v>821</v>
      </c>
      <c r="B1038" s="51">
        <v>6</v>
      </c>
      <c r="C1038" s="51"/>
      <c r="D1038" s="52">
        <f t="shared" si="15"/>
        <v>0</v>
      </c>
    </row>
    <row r="1039" spans="1:4" ht="13.5" customHeight="1">
      <c r="A1039" s="169" t="s">
        <v>822</v>
      </c>
      <c r="B1039" s="52">
        <f>SUM(B1040:B1044)</f>
        <v>1313</v>
      </c>
      <c r="C1039" s="52">
        <f>SUM(C1040:C1044)</f>
        <v>0</v>
      </c>
      <c r="D1039" s="52">
        <f aca="true" t="shared" si="16" ref="D1039:D1102">ROUND(IF(B1039=0,0,C1039/B1039*100),2)</f>
        <v>0</v>
      </c>
    </row>
    <row r="1040" spans="1:4" ht="13.5" customHeight="1">
      <c r="A1040" s="167" t="s">
        <v>823</v>
      </c>
      <c r="B1040" s="51">
        <v>0</v>
      </c>
      <c r="C1040" s="51"/>
      <c r="D1040" s="52">
        <f t="shared" si="16"/>
        <v>0</v>
      </c>
    </row>
    <row r="1041" spans="1:4" ht="13.5" customHeight="1">
      <c r="A1041" s="167" t="s">
        <v>824</v>
      </c>
      <c r="B1041" s="51">
        <v>0</v>
      </c>
      <c r="C1041" s="51"/>
      <c r="D1041" s="52">
        <f t="shared" si="16"/>
        <v>0</v>
      </c>
    </row>
    <row r="1042" spans="1:4" ht="13.5" customHeight="1">
      <c r="A1042" s="167" t="s">
        <v>825</v>
      </c>
      <c r="B1042" s="51">
        <v>0</v>
      </c>
      <c r="C1042" s="51"/>
      <c r="D1042" s="52">
        <f t="shared" si="16"/>
        <v>0</v>
      </c>
    </row>
    <row r="1043" spans="1:4" ht="13.5" customHeight="1">
      <c r="A1043" s="167" t="s">
        <v>826</v>
      </c>
      <c r="B1043" s="51">
        <v>0</v>
      </c>
      <c r="C1043" s="51"/>
      <c r="D1043" s="52">
        <f t="shared" si="16"/>
        <v>0</v>
      </c>
    </row>
    <row r="1044" spans="1:4" ht="13.5" customHeight="1">
      <c r="A1044" s="168" t="s">
        <v>827</v>
      </c>
      <c r="B1044" s="51">
        <v>1313</v>
      </c>
      <c r="C1044" s="51"/>
      <c r="D1044" s="52">
        <f t="shared" si="16"/>
        <v>0</v>
      </c>
    </row>
    <row r="1045" spans="1:4" ht="13.5" customHeight="1">
      <c r="A1045" s="166" t="s">
        <v>828</v>
      </c>
      <c r="B1045" s="52">
        <f>B1046+B1056+B1062</f>
        <v>1275</v>
      </c>
      <c r="C1045" s="52">
        <f>C1046+C1056+C1062</f>
        <v>0</v>
      </c>
      <c r="D1045" s="52">
        <f t="shared" si="16"/>
        <v>0</v>
      </c>
    </row>
    <row r="1046" spans="1:4" ht="13.5" customHeight="1">
      <c r="A1046" s="166" t="s">
        <v>829</v>
      </c>
      <c r="B1046" s="52">
        <f>SUM(B1047:B1055)</f>
        <v>270</v>
      </c>
      <c r="C1046" s="52">
        <f>SUM(C1047:C1055)</f>
        <v>0</v>
      </c>
      <c r="D1046" s="52">
        <f t="shared" si="16"/>
        <v>0</v>
      </c>
    </row>
    <row r="1047" spans="1:4" ht="13.5" customHeight="1">
      <c r="A1047" s="167" t="s">
        <v>616</v>
      </c>
      <c r="B1047" s="51">
        <v>0</v>
      </c>
      <c r="C1047" s="51"/>
      <c r="D1047" s="52">
        <f t="shared" si="16"/>
        <v>0</v>
      </c>
    </row>
    <row r="1048" spans="1:4" ht="13.5" customHeight="1">
      <c r="A1048" s="167" t="s">
        <v>617</v>
      </c>
      <c r="B1048" s="51">
        <v>0</v>
      </c>
      <c r="C1048" s="51"/>
      <c r="D1048" s="52">
        <f t="shared" si="16"/>
        <v>0</v>
      </c>
    </row>
    <row r="1049" spans="1:4" ht="13.5" customHeight="1">
      <c r="A1049" s="167" t="s">
        <v>618</v>
      </c>
      <c r="B1049" s="51">
        <v>0</v>
      </c>
      <c r="C1049" s="51"/>
      <c r="D1049" s="52">
        <f t="shared" si="16"/>
        <v>0</v>
      </c>
    </row>
    <row r="1050" spans="1:4" ht="13.5" customHeight="1">
      <c r="A1050" s="167" t="s">
        <v>830</v>
      </c>
      <c r="B1050" s="51">
        <v>0</v>
      </c>
      <c r="C1050" s="51"/>
      <c r="D1050" s="52">
        <f t="shared" si="16"/>
        <v>0</v>
      </c>
    </row>
    <row r="1051" spans="1:4" ht="13.5" customHeight="1">
      <c r="A1051" s="167" t="s">
        <v>831</v>
      </c>
      <c r="B1051" s="51">
        <v>0</v>
      </c>
      <c r="C1051" s="51"/>
      <c r="D1051" s="52">
        <f t="shared" si="16"/>
        <v>0</v>
      </c>
    </row>
    <row r="1052" spans="1:4" ht="13.5" customHeight="1">
      <c r="A1052" s="167" t="s">
        <v>832</v>
      </c>
      <c r="B1052" s="51">
        <v>0</v>
      </c>
      <c r="C1052" s="51"/>
      <c r="D1052" s="52">
        <f t="shared" si="16"/>
        <v>0</v>
      </c>
    </row>
    <row r="1053" spans="1:4" ht="13.5" customHeight="1">
      <c r="A1053" s="167" t="s">
        <v>833</v>
      </c>
      <c r="B1053" s="51">
        <v>0</v>
      </c>
      <c r="C1053" s="51"/>
      <c r="D1053" s="52">
        <f t="shared" si="16"/>
        <v>0</v>
      </c>
    </row>
    <row r="1054" spans="1:4" ht="13.5" customHeight="1">
      <c r="A1054" s="167" t="s">
        <v>635</v>
      </c>
      <c r="B1054" s="51">
        <v>0</v>
      </c>
      <c r="C1054" s="51"/>
      <c r="D1054" s="52">
        <f t="shared" si="16"/>
        <v>0</v>
      </c>
    </row>
    <row r="1055" spans="1:4" ht="13.5" customHeight="1">
      <c r="A1055" s="167" t="s">
        <v>834</v>
      </c>
      <c r="B1055" s="51">
        <v>270</v>
      </c>
      <c r="C1055" s="51"/>
      <c r="D1055" s="52">
        <f t="shared" si="16"/>
        <v>0</v>
      </c>
    </row>
    <row r="1056" spans="1:4" ht="13.5" customHeight="1">
      <c r="A1056" s="166" t="s">
        <v>835</v>
      </c>
      <c r="B1056" s="52">
        <f>SUM(B1057:B1061)</f>
        <v>101</v>
      </c>
      <c r="C1056" s="52">
        <f>SUM(C1057:C1061)</f>
        <v>0</v>
      </c>
      <c r="D1056" s="52">
        <f t="shared" si="16"/>
        <v>0</v>
      </c>
    </row>
    <row r="1057" spans="1:4" ht="13.5" customHeight="1">
      <c r="A1057" s="167" t="s">
        <v>616</v>
      </c>
      <c r="B1057" s="51">
        <v>0</v>
      </c>
      <c r="C1057" s="51"/>
      <c r="D1057" s="52">
        <f t="shared" si="16"/>
        <v>0</v>
      </c>
    </row>
    <row r="1058" spans="1:4" ht="13.5" customHeight="1">
      <c r="A1058" s="167" t="s">
        <v>617</v>
      </c>
      <c r="B1058" s="51">
        <v>0</v>
      </c>
      <c r="C1058" s="51"/>
      <c r="D1058" s="52">
        <f t="shared" si="16"/>
        <v>0</v>
      </c>
    </row>
    <row r="1059" spans="1:4" ht="13.5" customHeight="1">
      <c r="A1059" s="167" t="s">
        <v>618</v>
      </c>
      <c r="B1059" s="51">
        <v>0</v>
      </c>
      <c r="C1059" s="51"/>
      <c r="D1059" s="52">
        <f t="shared" si="16"/>
        <v>0</v>
      </c>
    </row>
    <row r="1060" spans="1:4" ht="13.5" customHeight="1">
      <c r="A1060" s="167" t="s">
        <v>836</v>
      </c>
      <c r="B1060" s="51">
        <v>0</v>
      </c>
      <c r="C1060" s="51"/>
      <c r="D1060" s="52">
        <f t="shared" si="16"/>
        <v>0</v>
      </c>
    </row>
    <row r="1061" spans="1:4" ht="13.5" customHeight="1">
      <c r="A1061" s="167" t="s">
        <v>837</v>
      </c>
      <c r="B1061" s="51">
        <v>101</v>
      </c>
      <c r="C1061" s="51"/>
      <c r="D1061" s="52">
        <f t="shared" si="16"/>
        <v>0</v>
      </c>
    </row>
    <row r="1062" spans="1:4" ht="13.5" customHeight="1">
      <c r="A1062" s="166" t="s">
        <v>838</v>
      </c>
      <c r="B1062" s="52">
        <f>SUM(B1063:B1064)</f>
        <v>904</v>
      </c>
      <c r="C1062" s="52">
        <f>SUM(C1063:C1064)</f>
        <v>0</v>
      </c>
      <c r="D1062" s="52">
        <f t="shared" si="16"/>
        <v>0</v>
      </c>
    </row>
    <row r="1063" spans="1:4" ht="13.5" customHeight="1">
      <c r="A1063" s="167" t="s">
        <v>839</v>
      </c>
      <c r="B1063" s="51">
        <v>0</v>
      </c>
      <c r="C1063" s="51"/>
      <c r="D1063" s="52">
        <f t="shared" si="16"/>
        <v>0</v>
      </c>
    </row>
    <row r="1064" spans="1:4" ht="13.5" customHeight="1">
      <c r="A1064" s="167" t="s">
        <v>840</v>
      </c>
      <c r="B1064" s="51">
        <v>904</v>
      </c>
      <c r="C1064" s="51"/>
      <c r="D1064" s="52">
        <f t="shared" si="16"/>
        <v>0</v>
      </c>
    </row>
    <row r="1065" spans="1:4" ht="13.5" customHeight="1">
      <c r="A1065" s="166" t="s">
        <v>841</v>
      </c>
      <c r="B1065" s="52">
        <f>B1066+B1073+B1079</f>
        <v>0</v>
      </c>
      <c r="C1065" s="52">
        <f>C1066+C1073+C1079</f>
        <v>0</v>
      </c>
      <c r="D1065" s="52">
        <f t="shared" si="16"/>
        <v>0</v>
      </c>
    </row>
    <row r="1066" spans="1:4" ht="13.5" customHeight="1">
      <c r="A1066" s="166" t="s">
        <v>842</v>
      </c>
      <c r="B1066" s="52">
        <f>SUM(B1067:B1072)</f>
        <v>0</v>
      </c>
      <c r="C1066" s="52">
        <f>SUM(C1067:C1072)</f>
        <v>0</v>
      </c>
      <c r="D1066" s="52">
        <f t="shared" si="16"/>
        <v>0</v>
      </c>
    </row>
    <row r="1067" spans="1:4" ht="13.5" customHeight="1">
      <c r="A1067" s="167" t="s">
        <v>616</v>
      </c>
      <c r="B1067" s="51"/>
      <c r="C1067" s="51"/>
      <c r="D1067" s="52">
        <f t="shared" si="16"/>
        <v>0</v>
      </c>
    </row>
    <row r="1068" spans="1:4" ht="13.5" customHeight="1">
      <c r="A1068" s="167" t="s">
        <v>617</v>
      </c>
      <c r="B1068" s="51"/>
      <c r="C1068" s="51"/>
      <c r="D1068" s="52">
        <f t="shared" si="16"/>
        <v>0</v>
      </c>
    </row>
    <row r="1069" spans="1:4" ht="13.5" customHeight="1">
      <c r="A1069" s="167" t="s">
        <v>618</v>
      </c>
      <c r="B1069" s="51"/>
      <c r="C1069" s="51"/>
      <c r="D1069" s="52">
        <f t="shared" si="16"/>
        <v>0</v>
      </c>
    </row>
    <row r="1070" spans="1:4" ht="13.5" customHeight="1">
      <c r="A1070" s="167" t="s">
        <v>843</v>
      </c>
      <c r="B1070" s="51"/>
      <c r="C1070" s="51"/>
      <c r="D1070" s="52">
        <f t="shared" si="16"/>
        <v>0</v>
      </c>
    </row>
    <row r="1071" spans="1:4" ht="13.5" customHeight="1">
      <c r="A1071" s="167" t="s">
        <v>635</v>
      </c>
      <c r="B1071" s="51"/>
      <c r="C1071" s="51"/>
      <c r="D1071" s="52">
        <f t="shared" si="16"/>
        <v>0</v>
      </c>
    </row>
    <row r="1072" spans="1:4" ht="13.5" customHeight="1">
      <c r="A1072" s="167" t="s">
        <v>844</v>
      </c>
      <c r="B1072" s="51"/>
      <c r="C1072" s="51"/>
      <c r="D1072" s="52">
        <f t="shared" si="16"/>
        <v>0</v>
      </c>
    </row>
    <row r="1073" spans="1:4" ht="13.5" customHeight="1">
      <c r="A1073" s="166" t="s">
        <v>845</v>
      </c>
      <c r="B1073" s="52">
        <f>SUM(B1074:B1078)</f>
        <v>0</v>
      </c>
      <c r="C1073" s="52">
        <f>SUM(C1074:C1078)</f>
        <v>0</v>
      </c>
      <c r="D1073" s="52">
        <f t="shared" si="16"/>
        <v>0</v>
      </c>
    </row>
    <row r="1074" spans="1:4" ht="13.5" customHeight="1">
      <c r="A1074" s="167" t="s">
        <v>846</v>
      </c>
      <c r="B1074" s="51"/>
      <c r="C1074" s="51"/>
      <c r="D1074" s="52">
        <f t="shared" si="16"/>
        <v>0</v>
      </c>
    </row>
    <row r="1075" spans="1:4" ht="13.5" customHeight="1">
      <c r="A1075" s="170" t="s">
        <v>847</v>
      </c>
      <c r="B1075" s="51"/>
      <c r="C1075" s="51"/>
      <c r="D1075" s="52">
        <f t="shared" si="16"/>
        <v>0</v>
      </c>
    </row>
    <row r="1076" spans="1:4" ht="13.5" customHeight="1">
      <c r="A1076" s="167" t="s">
        <v>848</v>
      </c>
      <c r="B1076" s="51"/>
      <c r="C1076" s="51"/>
      <c r="D1076" s="52">
        <f t="shared" si="16"/>
        <v>0</v>
      </c>
    </row>
    <row r="1077" spans="1:4" ht="13.5" customHeight="1">
      <c r="A1077" s="167" t="s">
        <v>849</v>
      </c>
      <c r="B1077" s="51"/>
      <c r="C1077" s="51"/>
      <c r="D1077" s="52">
        <f t="shared" si="16"/>
        <v>0</v>
      </c>
    </row>
    <row r="1078" spans="1:4" ht="13.5" customHeight="1">
      <c r="A1078" s="167" t="s">
        <v>850</v>
      </c>
      <c r="B1078" s="51"/>
      <c r="C1078" s="51"/>
      <c r="D1078" s="52">
        <f t="shared" si="16"/>
        <v>0</v>
      </c>
    </row>
    <row r="1079" spans="1:4" ht="13.5" customHeight="1">
      <c r="A1079" s="166" t="s">
        <v>851</v>
      </c>
      <c r="B1079" s="52"/>
      <c r="C1079" s="52"/>
      <c r="D1079" s="52">
        <f t="shared" si="16"/>
        <v>0</v>
      </c>
    </row>
    <row r="1080" spans="1:4" ht="13.5" customHeight="1">
      <c r="A1080" s="166" t="s">
        <v>852</v>
      </c>
      <c r="B1080" s="52">
        <f>SUM(B1081:B1089)</f>
        <v>0</v>
      </c>
      <c r="C1080" s="52">
        <f>SUM(C1081:C1089)</f>
        <v>0</v>
      </c>
      <c r="D1080" s="52">
        <f t="shared" si="16"/>
        <v>0</v>
      </c>
    </row>
    <row r="1081" spans="1:4" ht="13.5" customHeight="1">
      <c r="A1081" s="167" t="s">
        <v>853</v>
      </c>
      <c r="B1081" s="51"/>
      <c r="C1081" s="51"/>
      <c r="D1081" s="52">
        <f t="shared" si="16"/>
        <v>0</v>
      </c>
    </row>
    <row r="1082" spans="1:4" ht="13.5" customHeight="1">
      <c r="A1082" s="167" t="s">
        <v>854</v>
      </c>
      <c r="B1082" s="51"/>
      <c r="C1082" s="51"/>
      <c r="D1082" s="52">
        <f t="shared" si="16"/>
        <v>0</v>
      </c>
    </row>
    <row r="1083" spans="1:4" ht="13.5" customHeight="1">
      <c r="A1083" s="167" t="s">
        <v>855</v>
      </c>
      <c r="B1083" s="51"/>
      <c r="C1083" s="51"/>
      <c r="D1083" s="52">
        <f t="shared" si="16"/>
        <v>0</v>
      </c>
    </row>
    <row r="1084" spans="1:4" ht="13.5" customHeight="1">
      <c r="A1084" s="167" t="s">
        <v>856</v>
      </c>
      <c r="B1084" s="51"/>
      <c r="C1084" s="51"/>
      <c r="D1084" s="52">
        <f t="shared" si="16"/>
        <v>0</v>
      </c>
    </row>
    <row r="1085" spans="1:4" ht="13.5" customHeight="1">
      <c r="A1085" s="167" t="s">
        <v>857</v>
      </c>
      <c r="B1085" s="51"/>
      <c r="C1085" s="51"/>
      <c r="D1085" s="52">
        <f t="shared" si="16"/>
        <v>0</v>
      </c>
    </row>
    <row r="1086" spans="1:4" ht="13.5" customHeight="1">
      <c r="A1086" s="167" t="s">
        <v>858</v>
      </c>
      <c r="B1086" s="51"/>
      <c r="C1086" s="51"/>
      <c r="D1086" s="52">
        <f t="shared" si="16"/>
        <v>0</v>
      </c>
    </row>
    <row r="1087" spans="1:4" ht="13.5" customHeight="1">
      <c r="A1087" s="167" t="s">
        <v>859</v>
      </c>
      <c r="B1087" s="51"/>
      <c r="C1087" s="51"/>
      <c r="D1087" s="52">
        <f t="shared" si="16"/>
        <v>0</v>
      </c>
    </row>
    <row r="1088" spans="1:4" ht="13.5" customHeight="1">
      <c r="A1088" s="167" t="s">
        <v>860</v>
      </c>
      <c r="B1088" s="51"/>
      <c r="C1088" s="51"/>
      <c r="D1088" s="52">
        <f t="shared" si="16"/>
        <v>0</v>
      </c>
    </row>
    <row r="1089" spans="1:4" ht="13.5" customHeight="1">
      <c r="A1089" s="167" t="s">
        <v>861</v>
      </c>
      <c r="B1089" s="51"/>
      <c r="C1089" s="51"/>
      <c r="D1089" s="52">
        <f t="shared" si="16"/>
        <v>0</v>
      </c>
    </row>
    <row r="1090" spans="1:4" ht="13.5" customHeight="1">
      <c r="A1090" s="166" t="s">
        <v>862</v>
      </c>
      <c r="B1090" s="52">
        <f>B1091+B1118+B1133</f>
        <v>404</v>
      </c>
      <c r="C1090" s="52">
        <f>C1091+C1118+C1133</f>
        <v>3</v>
      </c>
      <c r="D1090" s="52">
        <f t="shared" si="16"/>
        <v>0.74</v>
      </c>
    </row>
    <row r="1091" spans="1:4" ht="13.5" customHeight="1">
      <c r="A1091" s="166" t="s">
        <v>863</v>
      </c>
      <c r="B1091" s="52">
        <f>SUM(B1092:B1117)</f>
        <v>404</v>
      </c>
      <c r="C1091" s="52">
        <f>SUM(C1092:C1117)</f>
        <v>3</v>
      </c>
      <c r="D1091" s="52">
        <f t="shared" si="16"/>
        <v>0.74</v>
      </c>
    </row>
    <row r="1092" spans="1:4" ht="13.5" customHeight="1">
      <c r="A1092" s="167" t="s">
        <v>616</v>
      </c>
      <c r="B1092" s="51">
        <v>0</v>
      </c>
      <c r="C1092" s="51"/>
      <c r="D1092" s="52">
        <f t="shared" si="16"/>
        <v>0</v>
      </c>
    </row>
    <row r="1093" spans="1:4" ht="13.5" customHeight="1">
      <c r="A1093" s="167" t="s">
        <v>617</v>
      </c>
      <c r="B1093" s="51">
        <v>0</v>
      </c>
      <c r="C1093" s="51"/>
      <c r="D1093" s="52">
        <f t="shared" si="16"/>
        <v>0</v>
      </c>
    </row>
    <row r="1094" spans="1:4" ht="13.5" customHeight="1">
      <c r="A1094" s="167" t="s">
        <v>618</v>
      </c>
      <c r="B1094" s="51">
        <v>0</v>
      </c>
      <c r="C1094" s="51"/>
      <c r="D1094" s="52">
        <f t="shared" si="16"/>
        <v>0</v>
      </c>
    </row>
    <row r="1095" spans="1:4" ht="13.5" customHeight="1">
      <c r="A1095" s="167" t="s">
        <v>864</v>
      </c>
      <c r="B1095" s="51">
        <v>0</v>
      </c>
      <c r="C1095" s="51"/>
      <c r="D1095" s="52">
        <f t="shared" si="16"/>
        <v>0</v>
      </c>
    </row>
    <row r="1096" spans="1:4" ht="13.5" customHeight="1">
      <c r="A1096" s="168" t="s">
        <v>865</v>
      </c>
      <c r="B1096" s="51">
        <v>0</v>
      </c>
      <c r="C1096" s="51"/>
      <c r="D1096" s="52">
        <f t="shared" si="16"/>
        <v>0</v>
      </c>
    </row>
    <row r="1097" spans="1:4" ht="13.5" customHeight="1">
      <c r="A1097" s="168" t="s">
        <v>866</v>
      </c>
      <c r="B1097" s="51">
        <v>0</v>
      </c>
      <c r="C1097" s="51"/>
      <c r="D1097" s="52">
        <f t="shared" si="16"/>
        <v>0</v>
      </c>
    </row>
    <row r="1098" spans="1:4" ht="13.5" customHeight="1">
      <c r="A1098" s="168" t="s">
        <v>867</v>
      </c>
      <c r="B1098" s="51">
        <v>0</v>
      </c>
      <c r="C1098" s="51"/>
      <c r="D1098" s="52">
        <f t="shared" si="16"/>
        <v>0</v>
      </c>
    </row>
    <row r="1099" spans="1:4" ht="13.5" customHeight="1">
      <c r="A1099" s="168" t="s">
        <v>868</v>
      </c>
      <c r="B1099" s="51">
        <v>0</v>
      </c>
      <c r="C1099" s="51"/>
      <c r="D1099" s="52">
        <f t="shared" si="16"/>
        <v>0</v>
      </c>
    </row>
    <row r="1100" spans="1:4" ht="13.5" customHeight="1">
      <c r="A1100" s="167" t="s">
        <v>869</v>
      </c>
      <c r="B1100" s="51">
        <v>0</v>
      </c>
      <c r="C1100" s="51"/>
      <c r="D1100" s="52">
        <f t="shared" si="16"/>
        <v>0</v>
      </c>
    </row>
    <row r="1101" spans="1:4" ht="13.5" customHeight="1">
      <c r="A1101" s="167" t="s">
        <v>870</v>
      </c>
      <c r="B1101" s="51">
        <v>0</v>
      </c>
      <c r="C1101" s="51"/>
      <c r="D1101" s="52">
        <f t="shared" si="16"/>
        <v>0</v>
      </c>
    </row>
    <row r="1102" spans="1:4" ht="13.5" customHeight="1">
      <c r="A1102" s="168" t="s">
        <v>871</v>
      </c>
      <c r="B1102" s="51">
        <v>0</v>
      </c>
      <c r="C1102" s="51"/>
      <c r="D1102" s="52">
        <f t="shared" si="16"/>
        <v>0</v>
      </c>
    </row>
    <row r="1103" spans="1:4" ht="13.5" customHeight="1">
      <c r="A1103" s="167" t="s">
        <v>872</v>
      </c>
      <c r="B1103" s="51">
        <v>0</v>
      </c>
      <c r="C1103" s="51"/>
      <c r="D1103" s="52">
        <f aca="true" t="shared" si="17" ref="D1103:D1166">ROUND(IF(B1103=0,0,C1103/B1103*100),2)</f>
        <v>0</v>
      </c>
    </row>
    <row r="1104" spans="1:4" ht="13.5" customHeight="1">
      <c r="A1104" s="167" t="s">
        <v>873</v>
      </c>
      <c r="B1104" s="51">
        <v>0</v>
      </c>
      <c r="C1104" s="51"/>
      <c r="D1104" s="52">
        <f t="shared" si="17"/>
        <v>0</v>
      </c>
    </row>
    <row r="1105" spans="1:4" ht="13.5" customHeight="1">
      <c r="A1105" s="167" t="s">
        <v>874</v>
      </c>
      <c r="B1105" s="51">
        <v>0</v>
      </c>
      <c r="C1105" s="51"/>
      <c r="D1105" s="52">
        <f t="shared" si="17"/>
        <v>0</v>
      </c>
    </row>
    <row r="1106" spans="1:4" ht="13.5" customHeight="1">
      <c r="A1106" s="168" t="s">
        <v>875</v>
      </c>
      <c r="B1106" s="51">
        <v>0</v>
      </c>
      <c r="C1106" s="51"/>
      <c r="D1106" s="52">
        <f t="shared" si="17"/>
        <v>0</v>
      </c>
    </row>
    <row r="1107" spans="1:4" ht="13.5" customHeight="1">
      <c r="A1107" s="168" t="s">
        <v>876</v>
      </c>
      <c r="B1107" s="51">
        <v>0</v>
      </c>
      <c r="C1107" s="51"/>
      <c r="D1107" s="52">
        <f t="shared" si="17"/>
        <v>0</v>
      </c>
    </row>
    <row r="1108" spans="1:4" ht="13.5" customHeight="1">
      <c r="A1108" s="168" t="s">
        <v>877</v>
      </c>
      <c r="B1108" s="51">
        <v>0</v>
      </c>
      <c r="C1108" s="51"/>
      <c r="D1108" s="52">
        <f t="shared" si="17"/>
        <v>0</v>
      </c>
    </row>
    <row r="1109" spans="1:4" ht="13.5" customHeight="1">
      <c r="A1109" s="168" t="s">
        <v>878</v>
      </c>
      <c r="B1109" s="51"/>
      <c r="C1109" s="51"/>
      <c r="D1109" s="52">
        <f t="shared" si="17"/>
        <v>0</v>
      </c>
    </row>
    <row r="1110" spans="1:4" ht="13.5" customHeight="1">
      <c r="A1110" s="168" t="s">
        <v>879</v>
      </c>
      <c r="B1110" s="51"/>
      <c r="C1110" s="51"/>
      <c r="D1110" s="52">
        <f t="shared" si="17"/>
        <v>0</v>
      </c>
    </row>
    <row r="1111" spans="1:4" ht="13.5" customHeight="1">
      <c r="A1111" s="168" t="s">
        <v>880</v>
      </c>
      <c r="B1111" s="51"/>
      <c r="C1111" s="51"/>
      <c r="D1111" s="52">
        <f t="shared" si="17"/>
        <v>0</v>
      </c>
    </row>
    <row r="1112" spans="1:4" ht="13.5" customHeight="1">
      <c r="A1112" s="168" t="s">
        <v>881</v>
      </c>
      <c r="B1112" s="51"/>
      <c r="C1112" s="51"/>
      <c r="D1112" s="52">
        <f t="shared" si="17"/>
        <v>0</v>
      </c>
    </row>
    <row r="1113" spans="1:4" ht="13.5" customHeight="1">
      <c r="A1113" s="168" t="s">
        <v>882</v>
      </c>
      <c r="B1113" s="51"/>
      <c r="C1113" s="51"/>
      <c r="D1113" s="52">
        <f t="shared" si="17"/>
        <v>0</v>
      </c>
    </row>
    <row r="1114" spans="1:4" ht="13.5" customHeight="1">
      <c r="A1114" s="168" t="s">
        <v>883</v>
      </c>
      <c r="B1114" s="51"/>
      <c r="C1114" s="51"/>
      <c r="D1114" s="52">
        <f t="shared" si="17"/>
        <v>0</v>
      </c>
    </row>
    <row r="1115" spans="1:4" ht="13.5" customHeight="1">
      <c r="A1115" s="168" t="s">
        <v>884</v>
      </c>
      <c r="B1115" s="51"/>
      <c r="C1115" s="51"/>
      <c r="D1115" s="52">
        <f t="shared" si="17"/>
        <v>0</v>
      </c>
    </row>
    <row r="1116" spans="1:4" ht="13.5" customHeight="1">
      <c r="A1116" s="167" t="s">
        <v>635</v>
      </c>
      <c r="B1116" s="51"/>
      <c r="C1116" s="51"/>
      <c r="D1116" s="52">
        <f t="shared" si="17"/>
        <v>0</v>
      </c>
    </row>
    <row r="1117" spans="1:4" ht="13.5" customHeight="1">
      <c r="A1117" s="167" t="s">
        <v>885</v>
      </c>
      <c r="B1117" s="51">
        <v>404</v>
      </c>
      <c r="C1117" s="51">
        <v>3</v>
      </c>
      <c r="D1117" s="52">
        <f t="shared" si="17"/>
        <v>0.74</v>
      </c>
    </row>
    <row r="1118" spans="1:4" ht="13.5" customHeight="1">
      <c r="A1118" s="166" t="s">
        <v>886</v>
      </c>
      <c r="B1118" s="52">
        <f>SUM(B1119:B1132)</f>
        <v>0</v>
      </c>
      <c r="C1118" s="52">
        <f>SUM(C1119:C1132)</f>
        <v>0</v>
      </c>
      <c r="D1118" s="52">
        <f t="shared" si="17"/>
        <v>0</v>
      </c>
    </row>
    <row r="1119" spans="1:4" ht="13.5" customHeight="1">
      <c r="A1119" s="167" t="s">
        <v>616</v>
      </c>
      <c r="B1119" s="51"/>
      <c r="C1119" s="51"/>
      <c r="D1119" s="52">
        <f t="shared" si="17"/>
        <v>0</v>
      </c>
    </row>
    <row r="1120" spans="1:4" ht="13.5" customHeight="1">
      <c r="A1120" s="167" t="s">
        <v>617</v>
      </c>
      <c r="B1120" s="51"/>
      <c r="C1120" s="51"/>
      <c r="D1120" s="52">
        <f t="shared" si="17"/>
        <v>0</v>
      </c>
    </row>
    <row r="1121" spans="1:4" ht="13.5" customHeight="1">
      <c r="A1121" s="167" t="s">
        <v>618</v>
      </c>
      <c r="B1121" s="51"/>
      <c r="C1121" s="51"/>
      <c r="D1121" s="52">
        <f t="shared" si="17"/>
        <v>0</v>
      </c>
    </row>
    <row r="1122" spans="1:4" ht="13.5" customHeight="1">
      <c r="A1122" s="167" t="s">
        <v>887</v>
      </c>
      <c r="B1122" s="51"/>
      <c r="C1122" s="51"/>
      <c r="D1122" s="52">
        <f t="shared" si="17"/>
        <v>0</v>
      </c>
    </row>
    <row r="1123" spans="1:4" ht="13.5" customHeight="1">
      <c r="A1123" s="167" t="s">
        <v>888</v>
      </c>
      <c r="B1123" s="51"/>
      <c r="C1123" s="51"/>
      <c r="D1123" s="52">
        <f t="shared" si="17"/>
        <v>0</v>
      </c>
    </row>
    <row r="1124" spans="1:4" ht="13.5" customHeight="1">
      <c r="A1124" s="167" t="s">
        <v>889</v>
      </c>
      <c r="B1124" s="51"/>
      <c r="C1124" s="51"/>
      <c r="D1124" s="52">
        <f t="shared" si="17"/>
        <v>0</v>
      </c>
    </row>
    <row r="1125" spans="1:4" ht="13.5" customHeight="1">
      <c r="A1125" s="167" t="s">
        <v>890</v>
      </c>
      <c r="B1125" s="51"/>
      <c r="C1125" s="51"/>
      <c r="D1125" s="52">
        <f t="shared" si="17"/>
        <v>0</v>
      </c>
    </row>
    <row r="1126" spans="1:4" ht="13.5" customHeight="1">
      <c r="A1126" s="167" t="s">
        <v>891</v>
      </c>
      <c r="B1126" s="51"/>
      <c r="C1126" s="51"/>
      <c r="D1126" s="52">
        <f t="shared" si="17"/>
        <v>0</v>
      </c>
    </row>
    <row r="1127" spans="1:4" ht="13.5" customHeight="1">
      <c r="A1127" s="167" t="s">
        <v>892</v>
      </c>
      <c r="B1127" s="51"/>
      <c r="C1127" s="51"/>
      <c r="D1127" s="52">
        <f t="shared" si="17"/>
        <v>0</v>
      </c>
    </row>
    <row r="1128" spans="1:4" ht="13.5" customHeight="1">
      <c r="A1128" s="167" t="s">
        <v>893</v>
      </c>
      <c r="B1128" s="51"/>
      <c r="C1128" s="51"/>
      <c r="D1128" s="52">
        <f t="shared" si="17"/>
        <v>0</v>
      </c>
    </row>
    <row r="1129" spans="1:4" ht="13.5" customHeight="1">
      <c r="A1129" s="167" t="s">
        <v>894</v>
      </c>
      <c r="B1129" s="51"/>
      <c r="C1129" s="51"/>
      <c r="D1129" s="52">
        <f t="shared" si="17"/>
        <v>0</v>
      </c>
    </row>
    <row r="1130" spans="1:4" ht="13.5" customHeight="1">
      <c r="A1130" s="167" t="s">
        <v>895</v>
      </c>
      <c r="B1130" s="51"/>
      <c r="C1130" s="51"/>
      <c r="D1130" s="52">
        <f t="shared" si="17"/>
        <v>0</v>
      </c>
    </row>
    <row r="1131" spans="1:4" ht="13.5" customHeight="1">
      <c r="A1131" s="167" t="s">
        <v>896</v>
      </c>
      <c r="B1131" s="51"/>
      <c r="C1131" s="51"/>
      <c r="D1131" s="52">
        <f t="shared" si="17"/>
        <v>0</v>
      </c>
    </row>
    <row r="1132" spans="1:4" ht="13.5" customHeight="1">
      <c r="A1132" s="167" t="s">
        <v>897</v>
      </c>
      <c r="B1132" s="51"/>
      <c r="C1132" s="51"/>
      <c r="D1132" s="52">
        <f t="shared" si="17"/>
        <v>0</v>
      </c>
    </row>
    <row r="1133" spans="1:4" ht="13.5" customHeight="1">
      <c r="A1133" s="166" t="s">
        <v>898</v>
      </c>
      <c r="B1133" s="52"/>
      <c r="C1133" s="52"/>
      <c r="D1133" s="52">
        <f t="shared" si="17"/>
        <v>0</v>
      </c>
    </row>
    <row r="1134" spans="1:4" ht="13.5" customHeight="1">
      <c r="A1134" s="166" t="s">
        <v>899</v>
      </c>
      <c r="B1134" s="52">
        <f>B1135+B1146+B1150</f>
        <v>2315</v>
      </c>
      <c r="C1134" s="52">
        <f>C1135+C1146+C1150</f>
        <v>3173</v>
      </c>
      <c r="D1134" s="52">
        <f t="shared" si="17"/>
        <v>137.06</v>
      </c>
    </row>
    <row r="1135" spans="1:4" ht="13.5" customHeight="1">
      <c r="A1135" s="166" t="s">
        <v>900</v>
      </c>
      <c r="B1135" s="52">
        <f>SUM(B1136:B1145)</f>
        <v>0</v>
      </c>
      <c r="C1135" s="52">
        <f>SUM(C1136:C1145)</f>
        <v>0</v>
      </c>
      <c r="D1135" s="52">
        <f t="shared" si="17"/>
        <v>0</v>
      </c>
    </row>
    <row r="1136" spans="1:4" ht="13.5" customHeight="1">
      <c r="A1136" s="167" t="s">
        <v>901</v>
      </c>
      <c r="B1136" s="51"/>
      <c r="C1136" s="51"/>
      <c r="D1136" s="52">
        <f t="shared" si="17"/>
        <v>0</v>
      </c>
    </row>
    <row r="1137" spans="1:4" ht="13.5" customHeight="1">
      <c r="A1137" s="167" t="s">
        <v>902</v>
      </c>
      <c r="B1137" s="51"/>
      <c r="C1137" s="51"/>
      <c r="D1137" s="52">
        <f t="shared" si="17"/>
        <v>0</v>
      </c>
    </row>
    <row r="1138" spans="1:4" ht="13.5" customHeight="1">
      <c r="A1138" s="167" t="s">
        <v>903</v>
      </c>
      <c r="B1138" s="51"/>
      <c r="C1138" s="51"/>
      <c r="D1138" s="52">
        <f t="shared" si="17"/>
        <v>0</v>
      </c>
    </row>
    <row r="1139" spans="1:4" ht="13.5" customHeight="1">
      <c r="A1139" s="167" t="s">
        <v>904</v>
      </c>
      <c r="B1139" s="51"/>
      <c r="C1139" s="51"/>
      <c r="D1139" s="52">
        <f t="shared" si="17"/>
        <v>0</v>
      </c>
    </row>
    <row r="1140" spans="1:4" ht="13.5" customHeight="1">
      <c r="A1140" s="167" t="s">
        <v>905</v>
      </c>
      <c r="B1140" s="51"/>
      <c r="C1140" s="51"/>
      <c r="D1140" s="52">
        <f t="shared" si="17"/>
        <v>0</v>
      </c>
    </row>
    <row r="1141" spans="1:4" ht="13.5" customHeight="1">
      <c r="A1141" s="167" t="s">
        <v>906</v>
      </c>
      <c r="B1141" s="51"/>
      <c r="C1141" s="51"/>
      <c r="D1141" s="52">
        <f t="shared" si="17"/>
        <v>0</v>
      </c>
    </row>
    <row r="1142" spans="1:4" ht="13.5" customHeight="1">
      <c r="A1142" s="167" t="s">
        <v>907</v>
      </c>
      <c r="B1142" s="51"/>
      <c r="C1142" s="51"/>
      <c r="D1142" s="52">
        <f t="shared" si="17"/>
        <v>0</v>
      </c>
    </row>
    <row r="1143" spans="1:4" ht="13.5" customHeight="1">
      <c r="A1143" s="168" t="s">
        <v>908</v>
      </c>
      <c r="B1143" s="51"/>
      <c r="C1143" s="51"/>
      <c r="D1143" s="52">
        <f t="shared" si="17"/>
        <v>0</v>
      </c>
    </row>
    <row r="1144" spans="1:4" ht="13.5" customHeight="1">
      <c r="A1144" s="168" t="s">
        <v>909</v>
      </c>
      <c r="B1144" s="51"/>
      <c r="C1144" s="51"/>
      <c r="D1144" s="52">
        <f t="shared" si="17"/>
        <v>0</v>
      </c>
    </row>
    <row r="1145" spans="1:4" ht="13.5" customHeight="1">
      <c r="A1145" s="167" t="s">
        <v>910</v>
      </c>
      <c r="B1145" s="51"/>
      <c r="C1145" s="51"/>
      <c r="D1145" s="52">
        <f t="shared" si="17"/>
        <v>0</v>
      </c>
    </row>
    <row r="1146" spans="1:4" ht="13.5" customHeight="1">
      <c r="A1146" s="166" t="s">
        <v>911</v>
      </c>
      <c r="B1146" s="52">
        <f>SUM(B1147:B1149)</f>
        <v>2315</v>
      </c>
      <c r="C1146" s="52">
        <f>SUM(C1147:C1149)</f>
        <v>3173</v>
      </c>
      <c r="D1146" s="52">
        <f t="shared" si="17"/>
        <v>137.06</v>
      </c>
    </row>
    <row r="1147" spans="1:4" ht="13.5" customHeight="1">
      <c r="A1147" s="167" t="s">
        <v>912</v>
      </c>
      <c r="B1147" s="51">
        <v>2315</v>
      </c>
      <c r="C1147" s="51">
        <v>3173</v>
      </c>
      <c r="D1147" s="52">
        <f t="shared" si="17"/>
        <v>137.06</v>
      </c>
    </row>
    <row r="1148" spans="1:4" ht="13.5" customHeight="1">
      <c r="A1148" s="167" t="s">
        <v>913</v>
      </c>
      <c r="B1148" s="51">
        <v>0</v>
      </c>
      <c r="C1148" s="51"/>
      <c r="D1148" s="52">
        <f t="shared" si="17"/>
        <v>0</v>
      </c>
    </row>
    <row r="1149" spans="1:4" ht="13.5" customHeight="1">
      <c r="A1149" s="167" t="s">
        <v>914</v>
      </c>
      <c r="B1149" s="51">
        <v>0</v>
      </c>
      <c r="C1149" s="51"/>
      <c r="D1149" s="52">
        <f t="shared" si="17"/>
        <v>0</v>
      </c>
    </row>
    <row r="1150" spans="1:4" ht="13.5" customHeight="1">
      <c r="A1150" s="166" t="s">
        <v>915</v>
      </c>
      <c r="B1150" s="52">
        <f>SUM(B1151:B1153)</f>
        <v>0</v>
      </c>
      <c r="C1150" s="52">
        <f>SUM(C1151:C1153)</f>
        <v>0</v>
      </c>
      <c r="D1150" s="52">
        <f t="shared" si="17"/>
        <v>0</v>
      </c>
    </row>
    <row r="1151" spans="1:4" ht="13.5" customHeight="1">
      <c r="A1151" s="167" t="s">
        <v>916</v>
      </c>
      <c r="B1151" s="51"/>
      <c r="C1151" s="51"/>
      <c r="D1151" s="52">
        <f t="shared" si="17"/>
        <v>0</v>
      </c>
    </row>
    <row r="1152" spans="1:4" ht="13.5" customHeight="1">
      <c r="A1152" s="167" t="s">
        <v>917</v>
      </c>
      <c r="B1152" s="51"/>
      <c r="C1152" s="51"/>
      <c r="D1152" s="52">
        <f t="shared" si="17"/>
        <v>0</v>
      </c>
    </row>
    <row r="1153" spans="1:4" ht="13.5" customHeight="1">
      <c r="A1153" s="167" t="s">
        <v>918</v>
      </c>
      <c r="B1153" s="51"/>
      <c r="C1153" s="51"/>
      <c r="D1153" s="52">
        <f t="shared" si="17"/>
        <v>0</v>
      </c>
    </row>
    <row r="1154" spans="1:4" ht="13.5" customHeight="1">
      <c r="A1154" s="166" t="s">
        <v>919</v>
      </c>
      <c r="B1154" s="52">
        <f>B1155+B1170+B1184+B1189+B1195</f>
        <v>0</v>
      </c>
      <c r="C1154" s="52">
        <f>C1155+C1170+C1184+C1189+C1195</f>
        <v>0</v>
      </c>
      <c r="D1154" s="52">
        <f t="shared" si="17"/>
        <v>0</v>
      </c>
    </row>
    <row r="1155" spans="1:4" ht="13.5" customHeight="1">
      <c r="A1155" s="166" t="s">
        <v>920</v>
      </c>
      <c r="B1155" s="52">
        <f>SUM(B1156:B1169)</f>
        <v>0</v>
      </c>
      <c r="C1155" s="52">
        <f>SUM(C1156:C1169)</f>
        <v>0</v>
      </c>
      <c r="D1155" s="52">
        <f t="shared" si="17"/>
        <v>0</v>
      </c>
    </row>
    <row r="1156" spans="1:4" ht="13.5" customHeight="1">
      <c r="A1156" s="167" t="s">
        <v>616</v>
      </c>
      <c r="B1156" s="51"/>
      <c r="C1156" s="51"/>
      <c r="D1156" s="52">
        <f t="shared" si="17"/>
        <v>0</v>
      </c>
    </row>
    <row r="1157" spans="1:4" ht="13.5" customHeight="1">
      <c r="A1157" s="167" t="s">
        <v>617</v>
      </c>
      <c r="B1157" s="51"/>
      <c r="C1157" s="51"/>
      <c r="D1157" s="52">
        <f t="shared" si="17"/>
        <v>0</v>
      </c>
    </row>
    <row r="1158" spans="1:4" ht="13.5" customHeight="1">
      <c r="A1158" s="167" t="s">
        <v>618</v>
      </c>
      <c r="B1158" s="51"/>
      <c r="C1158" s="51"/>
      <c r="D1158" s="52">
        <f t="shared" si="17"/>
        <v>0</v>
      </c>
    </row>
    <row r="1159" spans="1:4" ht="13.5" customHeight="1">
      <c r="A1159" s="167" t="s">
        <v>921</v>
      </c>
      <c r="B1159" s="51"/>
      <c r="C1159" s="51"/>
      <c r="D1159" s="52">
        <f t="shared" si="17"/>
        <v>0</v>
      </c>
    </row>
    <row r="1160" spans="1:4" ht="13.5" customHeight="1">
      <c r="A1160" s="167" t="s">
        <v>922</v>
      </c>
      <c r="B1160" s="51"/>
      <c r="C1160" s="51"/>
      <c r="D1160" s="52">
        <f t="shared" si="17"/>
        <v>0</v>
      </c>
    </row>
    <row r="1161" spans="1:4" ht="13.5" customHeight="1">
      <c r="A1161" s="167" t="s">
        <v>923</v>
      </c>
      <c r="B1161" s="51"/>
      <c r="C1161" s="51"/>
      <c r="D1161" s="52">
        <f t="shared" si="17"/>
        <v>0</v>
      </c>
    </row>
    <row r="1162" spans="1:4" ht="13.5" customHeight="1">
      <c r="A1162" s="167" t="s">
        <v>924</v>
      </c>
      <c r="B1162" s="51"/>
      <c r="C1162" s="51"/>
      <c r="D1162" s="52">
        <f t="shared" si="17"/>
        <v>0</v>
      </c>
    </row>
    <row r="1163" spans="1:4" ht="13.5" customHeight="1">
      <c r="A1163" s="167" t="s">
        <v>925</v>
      </c>
      <c r="B1163" s="51"/>
      <c r="C1163" s="51"/>
      <c r="D1163" s="52">
        <f t="shared" si="17"/>
        <v>0</v>
      </c>
    </row>
    <row r="1164" spans="1:4" ht="13.5" customHeight="1">
      <c r="A1164" s="167" t="s">
        <v>926</v>
      </c>
      <c r="B1164" s="51"/>
      <c r="C1164" s="51"/>
      <c r="D1164" s="52">
        <f t="shared" si="17"/>
        <v>0</v>
      </c>
    </row>
    <row r="1165" spans="1:4" ht="13.5" customHeight="1">
      <c r="A1165" s="167" t="s">
        <v>927</v>
      </c>
      <c r="B1165" s="51"/>
      <c r="C1165" s="51"/>
      <c r="D1165" s="52">
        <f t="shared" si="17"/>
        <v>0</v>
      </c>
    </row>
    <row r="1166" spans="1:4" ht="13.5" customHeight="1">
      <c r="A1166" s="167" t="s">
        <v>928</v>
      </c>
      <c r="B1166" s="51"/>
      <c r="C1166" s="51"/>
      <c r="D1166" s="52">
        <f t="shared" si="17"/>
        <v>0</v>
      </c>
    </row>
    <row r="1167" spans="1:4" ht="13.5" customHeight="1">
      <c r="A1167" s="167" t="s">
        <v>929</v>
      </c>
      <c r="B1167" s="51"/>
      <c r="C1167" s="51"/>
      <c r="D1167" s="52">
        <f aca="true" t="shared" si="18" ref="D1167:D1232">ROUND(IF(B1167=0,0,C1167/B1167*100),2)</f>
        <v>0</v>
      </c>
    </row>
    <row r="1168" spans="1:4" ht="13.5" customHeight="1">
      <c r="A1168" s="167" t="s">
        <v>635</v>
      </c>
      <c r="B1168" s="51"/>
      <c r="C1168" s="51"/>
      <c r="D1168" s="52">
        <f t="shared" si="18"/>
        <v>0</v>
      </c>
    </row>
    <row r="1169" spans="1:4" ht="13.5" customHeight="1">
      <c r="A1169" s="167" t="s">
        <v>930</v>
      </c>
      <c r="B1169" s="51"/>
      <c r="C1169" s="51"/>
      <c r="D1169" s="52">
        <f t="shared" si="18"/>
        <v>0</v>
      </c>
    </row>
    <row r="1170" spans="1:4" ht="13.5" customHeight="1">
      <c r="A1170" s="166" t="s">
        <v>931</v>
      </c>
      <c r="B1170" s="52">
        <f>SUM(B1171:B1183)</f>
        <v>0</v>
      </c>
      <c r="C1170" s="52">
        <f>SUM(C1171:C1183)</f>
        <v>0</v>
      </c>
      <c r="D1170" s="52">
        <f t="shared" si="18"/>
        <v>0</v>
      </c>
    </row>
    <row r="1171" spans="1:4" ht="13.5" customHeight="1">
      <c r="A1171" s="167" t="s">
        <v>616</v>
      </c>
      <c r="B1171" s="51"/>
      <c r="C1171" s="51"/>
      <c r="D1171" s="52">
        <f t="shared" si="18"/>
        <v>0</v>
      </c>
    </row>
    <row r="1172" spans="1:4" ht="13.5" customHeight="1">
      <c r="A1172" s="167" t="s">
        <v>617</v>
      </c>
      <c r="B1172" s="51"/>
      <c r="C1172" s="51"/>
      <c r="D1172" s="52">
        <f t="shared" si="18"/>
        <v>0</v>
      </c>
    </row>
    <row r="1173" spans="1:4" ht="13.5" customHeight="1">
      <c r="A1173" s="167" t="s">
        <v>618</v>
      </c>
      <c r="B1173" s="51"/>
      <c r="C1173" s="51"/>
      <c r="D1173" s="52">
        <f t="shared" si="18"/>
        <v>0</v>
      </c>
    </row>
    <row r="1174" spans="1:4" ht="13.5" customHeight="1">
      <c r="A1174" s="167" t="s">
        <v>932</v>
      </c>
      <c r="B1174" s="51"/>
      <c r="C1174" s="51"/>
      <c r="D1174" s="52">
        <f t="shared" si="18"/>
        <v>0</v>
      </c>
    </row>
    <row r="1175" spans="1:4" ht="13.5" customHeight="1">
      <c r="A1175" s="167" t="s">
        <v>933</v>
      </c>
      <c r="B1175" s="51"/>
      <c r="C1175" s="51"/>
      <c r="D1175" s="52">
        <f t="shared" si="18"/>
        <v>0</v>
      </c>
    </row>
    <row r="1176" spans="1:4" ht="13.5" customHeight="1">
      <c r="A1176" s="167" t="s">
        <v>934</v>
      </c>
      <c r="B1176" s="51"/>
      <c r="C1176" s="51"/>
      <c r="D1176" s="52">
        <f t="shared" si="18"/>
        <v>0</v>
      </c>
    </row>
    <row r="1177" spans="1:4" ht="13.5" customHeight="1">
      <c r="A1177" s="167" t="s">
        <v>935</v>
      </c>
      <c r="B1177" s="51"/>
      <c r="C1177" s="51"/>
      <c r="D1177" s="52">
        <f t="shared" si="18"/>
        <v>0</v>
      </c>
    </row>
    <row r="1178" spans="1:4" ht="13.5" customHeight="1">
      <c r="A1178" s="167" t="s">
        <v>936</v>
      </c>
      <c r="B1178" s="51"/>
      <c r="C1178" s="51"/>
      <c r="D1178" s="52">
        <f t="shared" si="18"/>
        <v>0</v>
      </c>
    </row>
    <row r="1179" spans="1:4" ht="13.5" customHeight="1">
      <c r="A1179" s="167" t="s">
        <v>937</v>
      </c>
      <c r="B1179" s="51"/>
      <c r="C1179" s="51"/>
      <c r="D1179" s="52">
        <f t="shared" si="18"/>
        <v>0</v>
      </c>
    </row>
    <row r="1180" spans="1:4" ht="13.5" customHeight="1">
      <c r="A1180" s="167" t="s">
        <v>938</v>
      </c>
      <c r="B1180" s="51"/>
      <c r="C1180" s="51"/>
      <c r="D1180" s="52">
        <f t="shared" si="18"/>
        <v>0</v>
      </c>
    </row>
    <row r="1181" spans="1:4" ht="13.5" customHeight="1">
      <c r="A1181" s="167" t="s">
        <v>939</v>
      </c>
      <c r="B1181" s="51"/>
      <c r="C1181" s="51"/>
      <c r="D1181" s="52">
        <f t="shared" si="18"/>
        <v>0</v>
      </c>
    </row>
    <row r="1182" spans="1:4" ht="13.5" customHeight="1">
      <c r="A1182" s="167" t="s">
        <v>635</v>
      </c>
      <c r="B1182" s="51"/>
      <c r="C1182" s="51"/>
      <c r="D1182" s="52">
        <f t="shared" si="18"/>
        <v>0</v>
      </c>
    </row>
    <row r="1183" spans="1:4" ht="13.5" customHeight="1">
      <c r="A1183" s="167" t="s">
        <v>940</v>
      </c>
      <c r="B1183" s="51"/>
      <c r="C1183" s="51"/>
      <c r="D1183" s="52">
        <f t="shared" si="18"/>
        <v>0</v>
      </c>
    </row>
    <row r="1184" spans="1:4" ht="13.5" customHeight="1">
      <c r="A1184" s="166" t="s">
        <v>941</v>
      </c>
      <c r="B1184" s="52">
        <f>SUM(B1185:B1188)</f>
        <v>0</v>
      </c>
      <c r="C1184" s="52">
        <f>SUM(C1185:C1188)</f>
        <v>0</v>
      </c>
      <c r="D1184" s="52">
        <f t="shared" si="18"/>
        <v>0</v>
      </c>
    </row>
    <row r="1185" spans="1:4" ht="13.5" customHeight="1">
      <c r="A1185" s="167" t="s">
        <v>942</v>
      </c>
      <c r="B1185" s="51"/>
      <c r="C1185" s="51"/>
      <c r="D1185" s="52">
        <f t="shared" si="18"/>
        <v>0</v>
      </c>
    </row>
    <row r="1186" spans="1:4" ht="13.5" customHeight="1">
      <c r="A1186" s="167" t="s">
        <v>943</v>
      </c>
      <c r="B1186" s="51"/>
      <c r="C1186" s="51"/>
      <c r="D1186" s="52">
        <f t="shared" si="18"/>
        <v>0</v>
      </c>
    </row>
    <row r="1187" spans="1:4" ht="13.5" customHeight="1">
      <c r="A1187" s="167" t="s">
        <v>944</v>
      </c>
      <c r="B1187" s="51"/>
      <c r="C1187" s="51"/>
      <c r="D1187" s="52">
        <f t="shared" si="18"/>
        <v>0</v>
      </c>
    </row>
    <row r="1188" spans="1:4" ht="13.5" customHeight="1">
      <c r="A1188" s="167" t="s">
        <v>945</v>
      </c>
      <c r="B1188" s="51"/>
      <c r="C1188" s="51"/>
      <c r="D1188" s="52">
        <f t="shared" si="18"/>
        <v>0</v>
      </c>
    </row>
    <row r="1189" spans="1:4" ht="13.5" customHeight="1">
      <c r="A1189" s="166" t="s">
        <v>946</v>
      </c>
      <c r="B1189" s="52">
        <f>SUM(B1190:B1194)</f>
        <v>0</v>
      </c>
      <c r="C1189" s="52">
        <f>SUM(C1190:C1194)</f>
        <v>0</v>
      </c>
      <c r="D1189" s="52">
        <f t="shared" si="18"/>
        <v>0</v>
      </c>
    </row>
    <row r="1190" spans="1:4" ht="13.5" customHeight="1">
      <c r="A1190" s="167" t="s">
        <v>947</v>
      </c>
      <c r="B1190" s="51"/>
      <c r="C1190" s="51"/>
      <c r="D1190" s="52">
        <f t="shared" si="18"/>
        <v>0</v>
      </c>
    </row>
    <row r="1191" spans="1:4" ht="13.5" customHeight="1">
      <c r="A1191" s="167" t="s">
        <v>948</v>
      </c>
      <c r="B1191" s="51"/>
      <c r="C1191" s="51"/>
      <c r="D1191" s="52">
        <f t="shared" si="18"/>
        <v>0</v>
      </c>
    </row>
    <row r="1192" spans="1:4" ht="13.5" customHeight="1">
      <c r="A1192" s="167" t="s">
        <v>949</v>
      </c>
      <c r="B1192" s="51"/>
      <c r="C1192" s="51"/>
      <c r="D1192" s="52">
        <f t="shared" si="18"/>
        <v>0</v>
      </c>
    </row>
    <row r="1193" spans="1:4" ht="13.5" customHeight="1">
      <c r="A1193" s="167" t="s">
        <v>950</v>
      </c>
      <c r="B1193" s="51"/>
      <c r="C1193" s="51"/>
      <c r="D1193" s="52">
        <f t="shared" si="18"/>
        <v>0</v>
      </c>
    </row>
    <row r="1194" spans="1:4" ht="13.5" customHeight="1">
      <c r="A1194" s="167" t="s">
        <v>951</v>
      </c>
      <c r="B1194" s="51"/>
      <c r="C1194" s="51"/>
      <c r="D1194" s="52">
        <f t="shared" si="18"/>
        <v>0</v>
      </c>
    </row>
    <row r="1195" spans="1:4" ht="13.5" customHeight="1">
      <c r="A1195" s="166" t="s">
        <v>952</v>
      </c>
      <c r="B1195" s="52">
        <f>SUM(B1196:B1206)</f>
        <v>0</v>
      </c>
      <c r="C1195" s="52">
        <f>SUM(C1196:C1206)</f>
        <v>0</v>
      </c>
      <c r="D1195" s="52">
        <f t="shared" si="18"/>
        <v>0</v>
      </c>
    </row>
    <row r="1196" spans="1:4" ht="13.5" customHeight="1">
      <c r="A1196" s="167" t="s">
        <v>953</v>
      </c>
      <c r="B1196" s="51"/>
      <c r="C1196" s="51"/>
      <c r="D1196" s="52">
        <f t="shared" si="18"/>
        <v>0</v>
      </c>
    </row>
    <row r="1197" spans="1:4" ht="13.5" customHeight="1">
      <c r="A1197" s="167" t="s">
        <v>954</v>
      </c>
      <c r="B1197" s="51"/>
      <c r="C1197" s="51"/>
      <c r="D1197" s="52">
        <f t="shared" si="18"/>
        <v>0</v>
      </c>
    </row>
    <row r="1198" spans="1:4" ht="13.5" customHeight="1">
      <c r="A1198" s="167" t="s">
        <v>955</v>
      </c>
      <c r="B1198" s="51"/>
      <c r="C1198" s="51"/>
      <c r="D1198" s="52">
        <f t="shared" si="18"/>
        <v>0</v>
      </c>
    </row>
    <row r="1199" spans="1:4" ht="13.5" customHeight="1">
      <c r="A1199" s="167" t="s">
        <v>956</v>
      </c>
      <c r="B1199" s="51"/>
      <c r="C1199" s="51"/>
      <c r="D1199" s="52">
        <f t="shared" si="18"/>
        <v>0</v>
      </c>
    </row>
    <row r="1200" spans="1:4" ht="13.5" customHeight="1">
      <c r="A1200" s="167" t="s">
        <v>957</v>
      </c>
      <c r="B1200" s="51"/>
      <c r="C1200" s="51"/>
      <c r="D1200" s="52">
        <f t="shared" si="18"/>
        <v>0</v>
      </c>
    </row>
    <row r="1201" spans="1:4" ht="13.5" customHeight="1">
      <c r="A1201" s="167" t="s">
        <v>958</v>
      </c>
      <c r="B1201" s="51"/>
      <c r="C1201" s="51"/>
      <c r="D1201" s="52">
        <f t="shared" si="18"/>
        <v>0</v>
      </c>
    </row>
    <row r="1202" spans="1:4" ht="13.5" customHeight="1">
      <c r="A1202" s="167" t="s">
        <v>959</v>
      </c>
      <c r="B1202" s="51"/>
      <c r="C1202" s="51"/>
      <c r="D1202" s="52">
        <f t="shared" si="18"/>
        <v>0</v>
      </c>
    </row>
    <row r="1203" spans="1:4" ht="13.5" customHeight="1">
      <c r="A1203" s="167" t="s">
        <v>960</v>
      </c>
      <c r="B1203" s="51"/>
      <c r="C1203" s="51"/>
      <c r="D1203" s="52">
        <f t="shared" si="18"/>
        <v>0</v>
      </c>
    </row>
    <row r="1204" spans="1:4" ht="13.5" customHeight="1">
      <c r="A1204" s="167" t="s">
        <v>961</v>
      </c>
      <c r="B1204" s="51"/>
      <c r="C1204" s="51"/>
      <c r="D1204" s="52">
        <f t="shared" si="18"/>
        <v>0</v>
      </c>
    </row>
    <row r="1205" spans="1:4" ht="13.5" customHeight="1">
      <c r="A1205" s="167" t="s">
        <v>962</v>
      </c>
      <c r="B1205" s="51"/>
      <c r="C1205" s="51"/>
      <c r="D1205" s="52">
        <f t="shared" si="18"/>
        <v>0</v>
      </c>
    </row>
    <row r="1206" spans="1:4" ht="13.5" customHeight="1">
      <c r="A1206" s="167" t="s">
        <v>963</v>
      </c>
      <c r="B1206" s="51"/>
      <c r="C1206" s="51"/>
      <c r="D1206" s="52">
        <f t="shared" si="18"/>
        <v>0</v>
      </c>
    </row>
    <row r="1207" spans="1:4" ht="13.5" customHeight="1">
      <c r="A1207" s="166" t="s">
        <v>964</v>
      </c>
      <c r="B1207" s="52">
        <f>B1208+B1220+B1226+B1232+B1240+B1253+B1257+B1263</f>
        <v>356</v>
      </c>
      <c r="C1207" s="52">
        <f>C1208+C1220+C1226+C1232+C1240+C1253+C1257+C1263</f>
        <v>413</v>
      </c>
      <c r="D1207" s="52">
        <f t="shared" si="18"/>
        <v>116.01</v>
      </c>
    </row>
    <row r="1208" spans="1:4" ht="13.5" customHeight="1">
      <c r="A1208" s="166" t="s">
        <v>965</v>
      </c>
      <c r="B1208" s="52">
        <f>SUM(B1209:B1219)</f>
        <v>208</v>
      </c>
      <c r="C1208" s="52">
        <f>SUM(C1209:C1219)</f>
        <v>342</v>
      </c>
      <c r="D1208" s="52">
        <f t="shared" si="18"/>
        <v>164.42</v>
      </c>
    </row>
    <row r="1209" spans="1:4" ht="13.5" customHeight="1">
      <c r="A1209" s="167" t="s">
        <v>966</v>
      </c>
      <c r="B1209" s="51">
        <v>104</v>
      </c>
      <c r="C1209" s="51">
        <v>258</v>
      </c>
      <c r="D1209" s="52">
        <f t="shared" si="18"/>
        <v>248.08</v>
      </c>
    </row>
    <row r="1210" spans="1:4" ht="13.5" customHeight="1">
      <c r="A1210" s="167" t="s">
        <v>967</v>
      </c>
      <c r="B1210" s="51">
        <v>0</v>
      </c>
      <c r="C1210" s="51"/>
      <c r="D1210" s="52">
        <f t="shared" si="18"/>
        <v>0</v>
      </c>
    </row>
    <row r="1211" spans="1:4" ht="13.5" customHeight="1">
      <c r="A1211" s="167" t="s">
        <v>968</v>
      </c>
      <c r="B1211" s="51">
        <v>0</v>
      </c>
      <c r="C1211" s="51"/>
      <c r="D1211" s="52">
        <f t="shared" si="18"/>
        <v>0</v>
      </c>
    </row>
    <row r="1212" spans="1:4" ht="13.5" customHeight="1">
      <c r="A1212" s="167" t="s">
        <v>969</v>
      </c>
      <c r="B1212" s="51">
        <v>0</v>
      </c>
      <c r="C1212" s="51"/>
      <c r="D1212" s="52">
        <f t="shared" si="18"/>
        <v>0</v>
      </c>
    </row>
    <row r="1213" spans="1:4" ht="13.5" customHeight="1">
      <c r="A1213" s="167" t="s">
        <v>970</v>
      </c>
      <c r="B1213" s="51">
        <v>0</v>
      </c>
      <c r="C1213" s="51"/>
      <c r="D1213" s="52">
        <f t="shared" si="18"/>
        <v>0</v>
      </c>
    </row>
    <row r="1214" spans="1:4" ht="13.5" customHeight="1">
      <c r="A1214" s="167" t="s">
        <v>971</v>
      </c>
      <c r="B1214" s="51">
        <v>23</v>
      </c>
      <c r="C1214" s="51"/>
      <c r="D1214" s="52">
        <f t="shared" si="18"/>
        <v>0</v>
      </c>
    </row>
    <row r="1215" spans="1:4" ht="13.5" customHeight="1">
      <c r="A1215" s="167" t="s">
        <v>972</v>
      </c>
      <c r="B1215" s="51">
        <v>0</v>
      </c>
      <c r="C1215" s="51"/>
      <c r="D1215" s="52">
        <f t="shared" si="18"/>
        <v>0</v>
      </c>
    </row>
    <row r="1216" spans="1:4" ht="13.5" customHeight="1">
      <c r="A1216" s="167" t="s">
        <v>973</v>
      </c>
      <c r="B1216" s="51">
        <v>0</v>
      </c>
      <c r="C1216" s="51"/>
      <c r="D1216" s="52">
        <f t="shared" si="18"/>
        <v>0</v>
      </c>
    </row>
    <row r="1217" spans="1:4" ht="13.5" customHeight="1">
      <c r="A1217" s="167" t="s">
        <v>974</v>
      </c>
      <c r="B1217" s="51">
        <v>0</v>
      </c>
      <c r="C1217" s="51"/>
      <c r="D1217" s="52">
        <f t="shared" si="18"/>
        <v>0</v>
      </c>
    </row>
    <row r="1218" spans="1:4" ht="13.5" customHeight="1">
      <c r="A1218" s="167" t="s">
        <v>975</v>
      </c>
      <c r="B1218" s="51">
        <v>34</v>
      </c>
      <c r="C1218" s="51">
        <v>64</v>
      </c>
      <c r="D1218" s="52">
        <f t="shared" si="18"/>
        <v>188.24</v>
      </c>
    </row>
    <row r="1219" spans="1:4" ht="13.5" customHeight="1">
      <c r="A1219" s="167" t="s">
        <v>976</v>
      </c>
      <c r="B1219" s="51">
        <v>47</v>
      </c>
      <c r="C1219" s="51">
        <v>20</v>
      </c>
      <c r="D1219" s="52">
        <f t="shared" si="18"/>
        <v>42.55</v>
      </c>
    </row>
    <row r="1220" spans="1:4" ht="13.5" customHeight="1">
      <c r="A1220" s="166" t="s">
        <v>977</v>
      </c>
      <c r="B1220" s="52">
        <f>SUM(B1221:B1225)</f>
        <v>0</v>
      </c>
      <c r="C1220" s="52">
        <f>SUM(C1221:C1225)</f>
        <v>0</v>
      </c>
      <c r="D1220" s="52">
        <f t="shared" si="18"/>
        <v>0</v>
      </c>
    </row>
    <row r="1221" spans="1:4" ht="13.5" customHeight="1">
      <c r="A1221" s="167" t="s">
        <v>966</v>
      </c>
      <c r="B1221" s="51"/>
      <c r="C1221" s="51"/>
      <c r="D1221" s="52">
        <f t="shared" si="18"/>
        <v>0</v>
      </c>
    </row>
    <row r="1222" spans="1:4" ht="13.5" customHeight="1">
      <c r="A1222" s="167" t="s">
        <v>978</v>
      </c>
      <c r="B1222" s="51"/>
      <c r="C1222" s="51"/>
      <c r="D1222" s="52">
        <f t="shared" si="18"/>
        <v>0</v>
      </c>
    </row>
    <row r="1223" spans="1:4" ht="13.5" customHeight="1">
      <c r="A1223" s="167" t="s">
        <v>968</v>
      </c>
      <c r="B1223" s="51"/>
      <c r="C1223" s="51"/>
      <c r="D1223" s="52">
        <f t="shared" si="18"/>
        <v>0</v>
      </c>
    </row>
    <row r="1224" spans="1:4" ht="13.5" customHeight="1">
      <c r="A1224" s="167" t="s">
        <v>979</v>
      </c>
      <c r="B1224" s="51"/>
      <c r="C1224" s="51"/>
      <c r="D1224" s="52">
        <f t="shared" si="18"/>
        <v>0</v>
      </c>
    </row>
    <row r="1225" spans="1:4" ht="13.5" customHeight="1">
      <c r="A1225" s="167" t="s">
        <v>980</v>
      </c>
      <c r="B1225" s="51"/>
      <c r="C1225" s="51"/>
      <c r="D1225" s="52">
        <f t="shared" si="18"/>
        <v>0</v>
      </c>
    </row>
    <row r="1226" spans="1:4" ht="13.5" customHeight="1">
      <c r="A1226" s="166" t="s">
        <v>981</v>
      </c>
      <c r="B1226" s="52">
        <f>SUM(B1227:B1231)</f>
        <v>0</v>
      </c>
      <c r="C1226" s="52">
        <f>SUM(C1227:C1231)</f>
        <v>0</v>
      </c>
      <c r="D1226" s="52">
        <f t="shared" si="18"/>
        <v>0</v>
      </c>
    </row>
    <row r="1227" spans="1:4" ht="13.5" customHeight="1">
      <c r="A1227" s="167" t="s">
        <v>966</v>
      </c>
      <c r="B1227" s="51"/>
      <c r="C1227" s="51"/>
      <c r="D1227" s="52">
        <f t="shared" si="18"/>
        <v>0</v>
      </c>
    </row>
    <row r="1228" spans="1:4" ht="13.5" customHeight="1">
      <c r="A1228" s="167" t="s">
        <v>967</v>
      </c>
      <c r="B1228" s="51"/>
      <c r="C1228" s="51"/>
      <c r="D1228" s="52">
        <f t="shared" si="18"/>
        <v>0</v>
      </c>
    </row>
    <row r="1229" spans="1:4" ht="13.5" customHeight="1">
      <c r="A1229" s="167" t="s">
        <v>968</v>
      </c>
      <c r="B1229" s="51"/>
      <c r="C1229" s="51"/>
      <c r="D1229" s="52">
        <f t="shared" si="18"/>
        <v>0</v>
      </c>
    </row>
    <row r="1230" spans="1:4" ht="13.5" customHeight="1">
      <c r="A1230" s="167" t="s">
        <v>982</v>
      </c>
      <c r="B1230" s="51"/>
      <c r="C1230" s="51"/>
      <c r="D1230" s="52">
        <f t="shared" si="18"/>
        <v>0</v>
      </c>
    </row>
    <row r="1231" spans="1:4" ht="13.5" customHeight="1">
      <c r="A1231" s="167" t="s">
        <v>983</v>
      </c>
      <c r="B1231" s="51"/>
      <c r="C1231" s="51"/>
      <c r="D1231" s="52">
        <f t="shared" si="18"/>
        <v>0</v>
      </c>
    </row>
    <row r="1232" spans="1:4" ht="13.5" customHeight="1">
      <c r="A1232" s="166" t="s">
        <v>984</v>
      </c>
      <c r="B1232" s="52">
        <f>SUM(B1233:B1239)</f>
        <v>0</v>
      </c>
      <c r="C1232" s="52">
        <f>SUM(C1233:C1239)</f>
        <v>0</v>
      </c>
      <c r="D1232" s="52">
        <f t="shared" si="18"/>
        <v>0</v>
      </c>
    </row>
    <row r="1233" spans="1:4" ht="13.5" customHeight="1">
      <c r="A1233" s="167" t="s">
        <v>966</v>
      </c>
      <c r="B1233" s="51"/>
      <c r="C1233" s="51"/>
      <c r="D1233" s="52">
        <f aca="true" t="shared" si="19" ref="D1233:D1279">ROUND(IF(B1233=0,0,C1233/B1233*100),2)</f>
        <v>0</v>
      </c>
    </row>
    <row r="1234" spans="1:4" ht="13.5" customHeight="1">
      <c r="A1234" s="167" t="s">
        <v>967</v>
      </c>
      <c r="B1234" s="51"/>
      <c r="C1234" s="51"/>
      <c r="D1234" s="52">
        <f t="shared" si="19"/>
        <v>0</v>
      </c>
    </row>
    <row r="1235" spans="1:4" ht="13.5" customHeight="1">
      <c r="A1235" s="167" t="s">
        <v>968</v>
      </c>
      <c r="B1235" s="51"/>
      <c r="C1235" s="51"/>
      <c r="D1235" s="52">
        <f t="shared" si="19"/>
        <v>0</v>
      </c>
    </row>
    <row r="1236" spans="1:4" ht="13.5" customHeight="1">
      <c r="A1236" s="167" t="s">
        <v>985</v>
      </c>
      <c r="B1236" s="51"/>
      <c r="C1236" s="51"/>
      <c r="D1236" s="52">
        <f t="shared" si="19"/>
        <v>0</v>
      </c>
    </row>
    <row r="1237" spans="1:4" ht="13.5" customHeight="1">
      <c r="A1237" s="167" t="s">
        <v>986</v>
      </c>
      <c r="B1237" s="51"/>
      <c r="C1237" s="51"/>
      <c r="D1237" s="52">
        <f t="shared" si="19"/>
        <v>0</v>
      </c>
    </row>
    <row r="1238" spans="1:4" ht="13.5" customHeight="1">
      <c r="A1238" s="167" t="s">
        <v>975</v>
      </c>
      <c r="B1238" s="51"/>
      <c r="C1238" s="51"/>
      <c r="D1238" s="52">
        <f t="shared" si="19"/>
        <v>0</v>
      </c>
    </row>
    <row r="1239" spans="1:4" ht="13.5" customHeight="1">
      <c r="A1239" s="167" t="s">
        <v>987</v>
      </c>
      <c r="B1239" s="51"/>
      <c r="C1239" s="51"/>
      <c r="D1239" s="52">
        <f t="shared" si="19"/>
        <v>0</v>
      </c>
    </row>
    <row r="1240" spans="1:4" ht="13.5" customHeight="1">
      <c r="A1240" s="166" t="s">
        <v>988</v>
      </c>
      <c r="B1240" s="52">
        <f>SUM(B1241:B1252)</f>
        <v>92</v>
      </c>
      <c r="C1240" s="52">
        <f>SUM(C1241:C1252)</f>
        <v>71</v>
      </c>
      <c r="D1240" s="52">
        <f t="shared" si="19"/>
        <v>77.17</v>
      </c>
    </row>
    <row r="1241" spans="1:4" ht="13.5" customHeight="1">
      <c r="A1241" s="167" t="s">
        <v>966</v>
      </c>
      <c r="B1241" s="51"/>
      <c r="C1241" s="51"/>
      <c r="D1241" s="52">
        <f t="shared" si="19"/>
        <v>0</v>
      </c>
    </row>
    <row r="1242" spans="1:4" ht="13.5" customHeight="1">
      <c r="A1242" s="167" t="s">
        <v>967</v>
      </c>
      <c r="B1242" s="51"/>
      <c r="C1242" s="51"/>
      <c r="D1242" s="52">
        <f t="shared" si="19"/>
        <v>0</v>
      </c>
    </row>
    <row r="1243" spans="1:4" ht="13.5" customHeight="1">
      <c r="A1243" s="167" t="s">
        <v>968</v>
      </c>
      <c r="B1243" s="51"/>
      <c r="C1243" s="51"/>
      <c r="D1243" s="52">
        <f t="shared" si="19"/>
        <v>0</v>
      </c>
    </row>
    <row r="1244" spans="1:4" ht="13.5" customHeight="1">
      <c r="A1244" s="167" t="s">
        <v>989</v>
      </c>
      <c r="B1244" s="51"/>
      <c r="C1244" s="51"/>
      <c r="D1244" s="52">
        <f t="shared" si="19"/>
        <v>0</v>
      </c>
    </row>
    <row r="1245" spans="1:4" ht="13.5" customHeight="1">
      <c r="A1245" s="167" t="s">
        <v>990</v>
      </c>
      <c r="B1245" s="51"/>
      <c r="C1245" s="51"/>
      <c r="D1245" s="52">
        <f t="shared" si="19"/>
        <v>0</v>
      </c>
    </row>
    <row r="1246" spans="1:4" ht="13.5" customHeight="1">
      <c r="A1246" s="167" t="s">
        <v>991</v>
      </c>
      <c r="B1246" s="51"/>
      <c r="C1246" s="51"/>
      <c r="D1246" s="52">
        <f t="shared" si="19"/>
        <v>0</v>
      </c>
    </row>
    <row r="1247" spans="1:4" ht="13.5" customHeight="1">
      <c r="A1247" s="167" t="s">
        <v>992</v>
      </c>
      <c r="B1247" s="51"/>
      <c r="C1247" s="51"/>
      <c r="D1247" s="52">
        <f t="shared" si="19"/>
        <v>0</v>
      </c>
    </row>
    <row r="1248" spans="1:4" ht="13.5" customHeight="1">
      <c r="A1248" s="167" t="s">
        <v>993</v>
      </c>
      <c r="B1248" s="51"/>
      <c r="C1248" s="51"/>
      <c r="D1248" s="52">
        <f t="shared" si="19"/>
        <v>0</v>
      </c>
    </row>
    <row r="1249" spans="1:4" ht="13.5" customHeight="1">
      <c r="A1249" s="167" t="s">
        <v>994</v>
      </c>
      <c r="B1249" s="51"/>
      <c r="C1249" s="51"/>
      <c r="D1249" s="52">
        <f t="shared" si="19"/>
        <v>0</v>
      </c>
    </row>
    <row r="1250" spans="1:4" ht="13.5" customHeight="1">
      <c r="A1250" s="167" t="s">
        <v>995</v>
      </c>
      <c r="B1250" s="51"/>
      <c r="C1250" s="51"/>
      <c r="D1250" s="52">
        <f t="shared" si="19"/>
        <v>0</v>
      </c>
    </row>
    <row r="1251" spans="1:4" ht="13.5" customHeight="1">
      <c r="A1251" s="167" t="s">
        <v>996</v>
      </c>
      <c r="B1251" s="51">
        <v>92</v>
      </c>
      <c r="C1251" s="51">
        <v>71</v>
      </c>
      <c r="D1251" s="52">
        <f t="shared" si="19"/>
        <v>77.17</v>
      </c>
    </row>
    <row r="1252" spans="1:4" ht="13.5" customHeight="1">
      <c r="A1252" s="167" t="s">
        <v>997</v>
      </c>
      <c r="B1252" s="51"/>
      <c r="C1252" s="51"/>
      <c r="D1252" s="52">
        <f t="shared" si="19"/>
        <v>0</v>
      </c>
    </row>
    <row r="1253" spans="1:4" ht="13.5" customHeight="1">
      <c r="A1253" s="166" t="s">
        <v>998</v>
      </c>
      <c r="B1253" s="52">
        <f>SUM(B1254:B1256)</f>
        <v>0</v>
      </c>
      <c r="C1253" s="52">
        <f>SUM(C1254:C1256)</f>
        <v>0</v>
      </c>
      <c r="D1253" s="52">
        <f t="shared" si="19"/>
        <v>0</v>
      </c>
    </row>
    <row r="1254" spans="1:4" ht="13.5" customHeight="1">
      <c r="A1254" s="167" t="s">
        <v>999</v>
      </c>
      <c r="B1254" s="51"/>
      <c r="C1254" s="51"/>
      <c r="D1254" s="52">
        <f t="shared" si="19"/>
        <v>0</v>
      </c>
    </row>
    <row r="1255" spans="1:4" ht="13.5" customHeight="1">
      <c r="A1255" s="167" t="s">
        <v>1000</v>
      </c>
      <c r="B1255" s="51"/>
      <c r="C1255" s="51"/>
      <c r="D1255" s="52">
        <f t="shared" si="19"/>
        <v>0</v>
      </c>
    </row>
    <row r="1256" spans="1:4" ht="13.5" customHeight="1">
      <c r="A1256" s="167" t="s">
        <v>1001</v>
      </c>
      <c r="B1256" s="51"/>
      <c r="C1256" s="51"/>
      <c r="D1256" s="52">
        <f t="shared" si="19"/>
        <v>0</v>
      </c>
    </row>
    <row r="1257" spans="1:4" ht="13.5" customHeight="1">
      <c r="A1257" s="166" t="s">
        <v>1002</v>
      </c>
      <c r="B1257" s="52">
        <f>SUM(B1258:B1262)</f>
        <v>56</v>
      </c>
      <c r="C1257" s="52">
        <f>SUM(C1258:C1262)</f>
        <v>0</v>
      </c>
      <c r="D1257" s="52">
        <f t="shared" si="19"/>
        <v>0</v>
      </c>
    </row>
    <row r="1258" spans="1:4" ht="13.5" customHeight="1">
      <c r="A1258" s="167" t="s">
        <v>1003</v>
      </c>
      <c r="B1258" s="51"/>
      <c r="C1258" s="51"/>
      <c r="D1258" s="52">
        <f t="shared" si="19"/>
        <v>0</v>
      </c>
    </row>
    <row r="1259" spans="1:4" ht="13.5" customHeight="1">
      <c r="A1259" s="167" t="s">
        <v>1004</v>
      </c>
      <c r="B1259" s="51"/>
      <c r="C1259" s="51"/>
      <c r="D1259" s="52">
        <f t="shared" si="19"/>
        <v>0</v>
      </c>
    </row>
    <row r="1260" spans="1:4" ht="13.5" customHeight="1">
      <c r="A1260" s="167" t="s">
        <v>1005</v>
      </c>
      <c r="B1260" s="51"/>
      <c r="C1260" s="51"/>
      <c r="D1260" s="52">
        <f t="shared" si="19"/>
        <v>0</v>
      </c>
    </row>
    <row r="1261" spans="1:4" ht="13.5" customHeight="1">
      <c r="A1261" s="167" t="s">
        <v>1006</v>
      </c>
      <c r="B1261" s="51"/>
      <c r="C1261" s="51"/>
      <c r="D1261" s="52">
        <f t="shared" si="19"/>
        <v>0</v>
      </c>
    </row>
    <row r="1262" spans="1:4" ht="13.5" customHeight="1">
      <c r="A1262" s="168" t="s">
        <v>1007</v>
      </c>
      <c r="B1262" s="51">
        <v>56</v>
      </c>
      <c r="C1262" s="51"/>
      <c r="D1262" s="52">
        <f t="shared" si="19"/>
        <v>0</v>
      </c>
    </row>
    <row r="1263" spans="1:4" ht="13.5" customHeight="1">
      <c r="A1263" s="166" t="s">
        <v>1008</v>
      </c>
      <c r="B1263" s="52"/>
      <c r="C1263" s="52"/>
      <c r="D1263" s="52">
        <f t="shared" si="19"/>
        <v>0</v>
      </c>
    </row>
    <row r="1264" spans="1:4" ht="13.5" customHeight="1">
      <c r="A1264" s="166" t="s">
        <v>1009</v>
      </c>
      <c r="B1264" s="52"/>
      <c r="C1264" s="52">
        <v>3348</v>
      </c>
      <c r="D1264" s="52">
        <f t="shared" si="19"/>
        <v>0</v>
      </c>
    </row>
    <row r="1265" spans="1:4" ht="13.5" customHeight="1">
      <c r="A1265" s="166" t="s">
        <v>1010</v>
      </c>
      <c r="B1265" s="52"/>
      <c r="C1265" s="52"/>
      <c r="D1265" s="52"/>
    </row>
    <row r="1266" spans="1:4" ht="13.5" customHeight="1">
      <c r="A1266" s="166" t="s">
        <v>1011</v>
      </c>
      <c r="B1266" s="52">
        <f>SUM(B1267:B1267)</f>
        <v>0</v>
      </c>
      <c r="C1266" s="52">
        <f>SUM(C1267:C1267)</f>
        <v>300</v>
      </c>
      <c r="D1266" s="52">
        <f>ROUND(IF(B1266=0,0,C1266/B1266*100),2)</f>
        <v>0</v>
      </c>
    </row>
    <row r="1267" spans="1:4" s="135" customFormat="1" ht="13.5" customHeight="1">
      <c r="A1267" s="167" t="s">
        <v>1012</v>
      </c>
      <c r="B1267" s="51"/>
      <c r="C1267" s="51">
        <v>300</v>
      </c>
      <c r="D1267" s="52">
        <f>ROUND(IF(B1267=0,0,C1267/B1267*100),2)</f>
        <v>0</v>
      </c>
    </row>
    <row r="1268" spans="1:4" ht="13.5" customHeight="1">
      <c r="A1268" s="166" t="s">
        <v>1013</v>
      </c>
      <c r="B1268" s="52">
        <f>B1269</f>
        <v>516</v>
      </c>
      <c r="C1268" s="52">
        <f>C1269</f>
        <v>726</v>
      </c>
      <c r="D1268" s="52">
        <f t="shared" si="19"/>
        <v>140.7</v>
      </c>
    </row>
    <row r="1269" spans="1:4" ht="13.5" customHeight="1">
      <c r="A1269" s="166" t="s">
        <v>1014</v>
      </c>
      <c r="B1269" s="52">
        <f>SUM(B1270:B1273)</f>
        <v>516</v>
      </c>
      <c r="C1269" s="52">
        <f>SUM(C1270:C1273)</f>
        <v>726</v>
      </c>
      <c r="D1269" s="52">
        <f t="shared" si="19"/>
        <v>140.7</v>
      </c>
    </row>
    <row r="1270" spans="1:4" ht="13.5" customHeight="1">
      <c r="A1270" s="167" t="s">
        <v>1015</v>
      </c>
      <c r="B1270" s="51">
        <v>516</v>
      </c>
      <c r="C1270" s="51">
        <v>726</v>
      </c>
      <c r="D1270" s="52">
        <f t="shared" si="19"/>
        <v>140.7</v>
      </c>
    </row>
    <row r="1271" spans="1:4" ht="13.5" customHeight="1">
      <c r="A1271" s="167" t="s">
        <v>1016</v>
      </c>
      <c r="B1271" s="51"/>
      <c r="C1271" s="51"/>
      <c r="D1271" s="52">
        <f t="shared" si="19"/>
        <v>0</v>
      </c>
    </row>
    <row r="1272" spans="1:4" ht="13.5" customHeight="1">
      <c r="A1272" s="167" t="s">
        <v>1017</v>
      </c>
      <c r="B1272" s="51"/>
      <c r="C1272" s="51"/>
      <c r="D1272" s="52">
        <f t="shared" si="19"/>
        <v>0</v>
      </c>
    </row>
    <row r="1273" spans="1:4" ht="13.5" customHeight="1">
      <c r="A1273" s="167" t="s">
        <v>1018</v>
      </c>
      <c r="B1273" s="51"/>
      <c r="C1273" s="51"/>
      <c r="D1273" s="52">
        <f t="shared" si="19"/>
        <v>0</v>
      </c>
    </row>
    <row r="1274" spans="1:4" ht="13.5" customHeight="1">
      <c r="A1274" s="140" t="s">
        <v>1019</v>
      </c>
      <c r="B1274" s="52">
        <f>B1275</f>
        <v>10</v>
      </c>
      <c r="C1274" s="52">
        <f>C1275</f>
        <v>0</v>
      </c>
      <c r="D1274" s="52">
        <f t="shared" si="19"/>
        <v>0</v>
      </c>
    </row>
    <row r="1275" spans="1:4" ht="13.5" customHeight="1">
      <c r="A1275" s="51" t="s">
        <v>1020</v>
      </c>
      <c r="B1275" s="157">
        <v>10</v>
      </c>
      <c r="C1275" s="157"/>
      <c r="D1275" s="52">
        <f t="shared" si="19"/>
        <v>0</v>
      </c>
    </row>
    <row r="1276" spans="1:4" ht="13.5" customHeight="1">
      <c r="A1276" s="140" t="s">
        <v>1021</v>
      </c>
      <c r="B1276" s="56">
        <v>1345</v>
      </c>
      <c r="C1276" s="56">
        <f>C1277+C1278</f>
        <v>22200</v>
      </c>
      <c r="D1276" s="52">
        <f t="shared" si="19"/>
        <v>1650.56</v>
      </c>
    </row>
    <row r="1277" spans="1:4" ht="13.5" customHeight="1">
      <c r="A1277" s="51" t="s">
        <v>1022</v>
      </c>
      <c r="B1277" s="171"/>
      <c r="C1277" s="171"/>
      <c r="D1277" s="52">
        <f t="shared" si="19"/>
        <v>0</v>
      </c>
    </row>
    <row r="1278" spans="1:4" ht="13.5" customHeight="1">
      <c r="A1278" s="51" t="s">
        <v>1023</v>
      </c>
      <c r="B1278" s="171">
        <v>1345</v>
      </c>
      <c r="C1278" s="171">
        <v>22200</v>
      </c>
      <c r="D1278" s="52">
        <f t="shared" si="19"/>
        <v>1650.56</v>
      </c>
    </row>
    <row r="1279" spans="1:4" ht="13.5" customHeight="1">
      <c r="A1279" s="172" t="s">
        <v>1024</v>
      </c>
      <c r="B1279" s="173">
        <f>B5+B249+B253+B265+B356+B409+B463+B520+B640+B712+B785+B804+B915+B979+B1045+B1065+B1080+B1090+B1134+B1154+B1207+B1264+B1268+B1274+B1276</f>
        <v>288958</v>
      </c>
      <c r="C1279" s="173">
        <f>C5+C249+C253+C265+C356+C409+C463+C520+C640+C712+C785+C804+C915+C979+C1045+C1065+C1080+C1090+C1134+C1154+C1207+C1264+C1268+C1274+C1276+C1266</f>
        <v>169800</v>
      </c>
      <c r="D1279" s="52">
        <f t="shared" si="19"/>
        <v>58.76</v>
      </c>
    </row>
    <row r="1280" ht="13.5" customHeight="1"/>
  </sheetData>
  <sheetProtection/>
  <mergeCells count="1">
    <mergeCell ref="A2:D2"/>
  </mergeCells>
  <printOptions/>
  <pageMargins left="0.75" right="0.75" top="0.98" bottom="0.59" header="0.51" footer="0.51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38.75390625" style="134" customWidth="1"/>
    <col min="2" max="2" width="41.375" style="134" customWidth="1"/>
    <col min="3" max="16384" width="9.00390625" style="134" customWidth="1"/>
  </cols>
  <sheetData>
    <row r="1" spans="1:2" ht="20.25">
      <c r="A1" s="221" t="s">
        <v>1071</v>
      </c>
      <c r="B1" s="222"/>
    </row>
    <row r="2" spans="1:2" ht="14.25">
      <c r="A2" s="119"/>
      <c r="B2" s="120" t="s">
        <v>1072</v>
      </c>
    </row>
    <row r="3" spans="1:2" ht="27.75" customHeight="1">
      <c r="A3" s="80" t="s">
        <v>1073</v>
      </c>
      <c r="B3" s="121" t="s">
        <v>1030</v>
      </c>
    </row>
    <row r="4" spans="1:2" s="131" customFormat="1" ht="19.5" customHeight="1">
      <c r="A4" s="122" t="s">
        <v>1074</v>
      </c>
      <c r="B4" s="123">
        <f>SUM(B5:B8)</f>
        <v>32677</v>
      </c>
    </row>
    <row r="5" spans="1:2" s="132" customFormat="1" ht="19.5" customHeight="1">
      <c r="A5" s="124" t="s">
        <v>1075</v>
      </c>
      <c r="B5" s="70">
        <v>15770</v>
      </c>
    </row>
    <row r="6" spans="1:2" s="132" customFormat="1" ht="19.5" customHeight="1">
      <c r="A6" s="125" t="s">
        <v>1076</v>
      </c>
      <c r="B6" s="70">
        <v>3395</v>
      </c>
    </row>
    <row r="7" spans="1:2" s="133" customFormat="1" ht="19.5" customHeight="1">
      <c r="A7" s="125" t="s">
        <v>1077</v>
      </c>
      <c r="B7" s="70">
        <v>1830</v>
      </c>
    </row>
    <row r="8" spans="1:2" s="133" customFormat="1" ht="19.5" customHeight="1">
      <c r="A8" s="125" t="s">
        <v>1078</v>
      </c>
      <c r="B8" s="70">
        <v>11682</v>
      </c>
    </row>
    <row r="9" spans="1:2" s="133" customFormat="1" ht="19.5" customHeight="1">
      <c r="A9" s="126" t="s">
        <v>1079</v>
      </c>
      <c r="B9" s="47">
        <f>SUM(B10:B19)</f>
        <v>44440</v>
      </c>
    </row>
    <row r="10" spans="1:2" s="133" customFormat="1" ht="19.5" customHeight="1">
      <c r="A10" s="125" t="s">
        <v>1080</v>
      </c>
      <c r="B10" s="70">
        <v>6885</v>
      </c>
    </row>
    <row r="11" spans="1:2" s="133" customFormat="1" ht="19.5" customHeight="1">
      <c r="A11" s="125" t="s">
        <v>1081</v>
      </c>
      <c r="B11" s="70">
        <v>65</v>
      </c>
    </row>
    <row r="12" spans="1:2" s="133" customFormat="1" ht="19.5" customHeight="1">
      <c r="A12" s="125" t="s">
        <v>1082</v>
      </c>
      <c r="B12" s="70">
        <v>336</v>
      </c>
    </row>
    <row r="13" spans="1:2" s="133" customFormat="1" ht="19.5" customHeight="1">
      <c r="A13" s="125" t="s">
        <v>1083</v>
      </c>
      <c r="B13" s="70">
        <v>767</v>
      </c>
    </row>
    <row r="14" spans="1:2" s="133" customFormat="1" ht="19.5" customHeight="1">
      <c r="A14" s="125" t="s">
        <v>1084</v>
      </c>
      <c r="B14" s="70">
        <v>2739</v>
      </c>
    </row>
    <row r="15" spans="1:2" s="132" customFormat="1" ht="19.5" customHeight="1">
      <c r="A15" s="125" t="s">
        <v>1085</v>
      </c>
      <c r="B15" s="70">
        <v>341</v>
      </c>
    </row>
    <row r="16" spans="1:2" s="133" customFormat="1" ht="19.5" customHeight="1">
      <c r="A16" s="125" t="s">
        <v>1086</v>
      </c>
      <c r="B16" s="70">
        <v>105</v>
      </c>
    </row>
    <row r="17" spans="1:2" s="133" customFormat="1" ht="19.5" customHeight="1">
      <c r="A17" s="125" t="s">
        <v>1087</v>
      </c>
      <c r="B17" s="70">
        <v>535</v>
      </c>
    </row>
    <row r="18" spans="1:2" s="133" customFormat="1" ht="19.5" customHeight="1">
      <c r="A18" s="125" t="s">
        <v>1088</v>
      </c>
      <c r="B18" s="70">
        <v>793</v>
      </c>
    </row>
    <row r="19" spans="1:2" s="133" customFormat="1" ht="19.5" customHeight="1">
      <c r="A19" s="125" t="s">
        <v>1089</v>
      </c>
      <c r="B19" s="70">
        <v>31874</v>
      </c>
    </row>
    <row r="20" spans="1:2" s="133" customFormat="1" ht="19.5" customHeight="1">
      <c r="A20" s="126" t="s">
        <v>1090</v>
      </c>
      <c r="B20" s="47">
        <f>SUM(B21:B24)</f>
        <v>19500</v>
      </c>
    </row>
    <row r="21" spans="1:2" s="133" customFormat="1" ht="19.5" customHeight="1">
      <c r="A21" s="125" t="s">
        <v>1091</v>
      </c>
      <c r="B21" s="70">
        <v>3348</v>
      </c>
    </row>
    <row r="22" spans="1:2" s="133" customFormat="1" ht="19.5" customHeight="1">
      <c r="A22" s="125" t="s">
        <v>1092</v>
      </c>
      <c r="B22" s="70">
        <v>188</v>
      </c>
    </row>
    <row r="23" spans="1:2" s="133" customFormat="1" ht="19.5" customHeight="1">
      <c r="A23" s="125" t="s">
        <v>1093</v>
      </c>
      <c r="B23" s="70">
        <v>841</v>
      </c>
    </row>
    <row r="24" spans="1:2" s="133" customFormat="1" ht="19.5" customHeight="1">
      <c r="A24" s="125" t="s">
        <v>1094</v>
      </c>
      <c r="B24" s="70">
        <v>15123</v>
      </c>
    </row>
    <row r="25" spans="1:2" s="133" customFormat="1" ht="19.5" customHeight="1">
      <c r="A25" s="126" t="s">
        <v>1095</v>
      </c>
      <c r="B25" s="47">
        <f>SUM(B26:B27)</f>
        <v>52035</v>
      </c>
    </row>
    <row r="26" spans="1:2" s="133" customFormat="1" ht="19.5" customHeight="1">
      <c r="A26" s="124" t="s">
        <v>1096</v>
      </c>
      <c r="B26" s="70">
        <v>34140</v>
      </c>
    </row>
    <row r="27" spans="1:2" s="133" customFormat="1" ht="19.5" customHeight="1">
      <c r="A27" s="124" t="s">
        <v>1097</v>
      </c>
      <c r="B27" s="127">
        <v>17895</v>
      </c>
    </row>
    <row r="28" spans="1:2" s="133" customFormat="1" ht="19.5" customHeight="1">
      <c r="A28" s="126" t="s">
        <v>1098</v>
      </c>
      <c r="B28" s="128">
        <f>B29</f>
        <v>805</v>
      </c>
    </row>
    <row r="29" spans="1:2" s="133" customFormat="1" ht="19.5" customHeight="1">
      <c r="A29" s="124" t="s">
        <v>1099</v>
      </c>
      <c r="B29" s="127">
        <v>805</v>
      </c>
    </row>
    <row r="30" spans="1:2" s="133" customFormat="1" ht="19.5" customHeight="1">
      <c r="A30" s="126" t="s">
        <v>1100</v>
      </c>
      <c r="B30" s="128">
        <f>SUM(B31:B34)</f>
        <v>20220</v>
      </c>
    </row>
    <row r="31" spans="1:2" s="133" customFormat="1" ht="19.5" customHeight="1">
      <c r="A31" s="125" t="s">
        <v>1101</v>
      </c>
      <c r="B31" s="127">
        <v>12472</v>
      </c>
    </row>
    <row r="32" spans="1:2" ht="19.5" customHeight="1">
      <c r="A32" s="125" t="s">
        <v>1102</v>
      </c>
      <c r="B32" s="129">
        <v>33</v>
      </c>
    </row>
    <row r="33" spans="1:2" ht="19.5" customHeight="1">
      <c r="A33" s="125" t="s">
        <v>1103</v>
      </c>
      <c r="B33" s="129">
        <v>282</v>
      </c>
    </row>
    <row r="34" spans="1:2" ht="19.5" customHeight="1">
      <c r="A34" s="125" t="s">
        <v>1104</v>
      </c>
      <c r="B34" s="129">
        <v>7433</v>
      </c>
    </row>
    <row r="35" spans="1:2" ht="19.5" customHeight="1">
      <c r="A35" s="126" t="s">
        <v>1053</v>
      </c>
      <c r="B35" s="130">
        <v>123</v>
      </c>
    </row>
    <row r="36" spans="1:2" ht="18" customHeight="1">
      <c r="A36" s="130" t="s">
        <v>1105</v>
      </c>
      <c r="B36" s="130">
        <f>B4+B9+B20+B25+B28+B30+B35</f>
        <v>169800</v>
      </c>
    </row>
  </sheetData>
  <sheetProtection/>
  <mergeCells count="1">
    <mergeCell ref="A1:B1"/>
  </mergeCells>
  <printOptions/>
  <pageMargins left="1.141732283464567" right="0.7480314960629921" top="1.1811023622047245" bottom="0.9842519685039371" header="0.5118110236220472" footer="0.511811023622047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7"/>
  <sheetViews>
    <sheetView showGridLines="0" showZeros="0" zoomScale="93" zoomScaleNormal="93" zoomScalePageLayoutView="0" workbookViewId="0" topLeftCell="A1">
      <selection activeCell="A18" sqref="A18"/>
    </sheetView>
  </sheetViews>
  <sheetFormatPr defaultColWidth="9.00390625" defaultRowHeight="14.25"/>
  <cols>
    <col min="1" max="1" width="52.125" style="43" customWidth="1"/>
    <col min="2" max="2" width="26.625" style="105" customWidth="1"/>
    <col min="3" max="16384" width="9.00390625" style="43" customWidth="1"/>
  </cols>
  <sheetData>
    <row r="1" ht="18" customHeight="1">
      <c r="A1" s="64"/>
    </row>
    <row r="2" spans="1:2" s="64" customFormat="1" ht="20.25">
      <c r="A2" s="220" t="s">
        <v>1106</v>
      </c>
      <c r="B2" s="220"/>
    </row>
    <row r="3" spans="1:2" ht="20.25" customHeight="1">
      <c r="A3" s="64"/>
      <c r="B3" s="45" t="s">
        <v>1</v>
      </c>
    </row>
    <row r="4" spans="1:2" s="41" customFormat="1" ht="21.75" customHeight="1">
      <c r="A4" s="46" t="s">
        <v>33</v>
      </c>
      <c r="B4" s="47" t="s">
        <v>1026</v>
      </c>
    </row>
    <row r="5" spans="1:2" s="41" customFormat="1" ht="19.5" customHeight="1">
      <c r="A5" s="106" t="s">
        <v>1107</v>
      </c>
      <c r="B5" s="107">
        <f>SUM(B6:B11)</f>
        <v>0</v>
      </c>
    </row>
    <row r="6" spans="1:2" s="41" customFormat="1" ht="19.5" customHeight="1">
      <c r="A6" s="108" t="s">
        <v>1108</v>
      </c>
      <c r="B6" s="109"/>
    </row>
    <row r="7" spans="1:2" s="41" customFormat="1" ht="19.5" customHeight="1">
      <c r="A7" s="108" t="s">
        <v>1109</v>
      </c>
      <c r="B7" s="109"/>
    </row>
    <row r="8" spans="1:2" s="41" customFormat="1" ht="19.5" customHeight="1">
      <c r="A8" s="108" t="s">
        <v>1110</v>
      </c>
      <c r="B8" s="109"/>
    </row>
    <row r="9" spans="1:2" s="41" customFormat="1" ht="19.5" customHeight="1">
      <c r="A9" s="108" t="s">
        <v>1111</v>
      </c>
      <c r="B9" s="109"/>
    </row>
    <row r="10" spans="1:2" s="41" customFormat="1" ht="19.5" customHeight="1">
      <c r="A10" s="108" t="s">
        <v>1112</v>
      </c>
      <c r="B10" s="109"/>
    </row>
    <row r="11" spans="1:2" s="41" customFormat="1" ht="19.5" customHeight="1">
      <c r="A11" s="108" t="s">
        <v>1113</v>
      </c>
      <c r="B11" s="109"/>
    </row>
    <row r="12" spans="1:2" s="41" customFormat="1" ht="19.5" customHeight="1">
      <c r="A12" s="108" t="s">
        <v>1114</v>
      </c>
      <c r="B12" s="107">
        <f>SUM(B13:B32)</f>
        <v>28104.002849999997</v>
      </c>
    </row>
    <row r="13" spans="1:2" s="41" customFormat="1" ht="19.5" customHeight="1">
      <c r="A13" s="108" t="s">
        <v>1115</v>
      </c>
      <c r="B13" s="109"/>
    </row>
    <row r="14" spans="1:2" s="41" customFormat="1" ht="19.5" customHeight="1">
      <c r="A14" s="110" t="s">
        <v>1116</v>
      </c>
      <c r="B14" s="109">
        <v>2948.1</v>
      </c>
    </row>
    <row r="15" spans="1:2" s="41" customFormat="1" ht="19.5" customHeight="1">
      <c r="A15" s="111" t="s">
        <v>1117</v>
      </c>
      <c r="B15" s="109"/>
    </row>
    <row r="16" spans="1:2" s="41" customFormat="1" ht="19.5" customHeight="1">
      <c r="A16" s="111" t="s">
        <v>1118</v>
      </c>
      <c r="B16" s="112">
        <v>1140.858</v>
      </c>
    </row>
    <row r="17" spans="1:2" s="41" customFormat="1" ht="19.5" customHeight="1">
      <c r="A17" s="111" t="s">
        <v>1119</v>
      </c>
      <c r="B17" s="109"/>
    </row>
    <row r="18" spans="1:2" s="41" customFormat="1" ht="19.5" customHeight="1">
      <c r="A18" s="111" t="s">
        <v>1120</v>
      </c>
      <c r="B18" s="109"/>
    </row>
    <row r="19" spans="1:2" s="41" customFormat="1" ht="19.5" customHeight="1">
      <c r="A19" s="111" t="s">
        <v>1121</v>
      </c>
      <c r="B19" s="109"/>
    </row>
    <row r="20" spans="1:2" s="41" customFormat="1" ht="19.5" customHeight="1">
      <c r="A20" s="111" t="s">
        <v>1122</v>
      </c>
      <c r="B20" s="109">
        <v>2176.52</v>
      </c>
    </row>
    <row r="21" spans="1:2" s="41" customFormat="1" ht="19.5" customHeight="1">
      <c r="A21" s="111" t="s">
        <v>1123</v>
      </c>
      <c r="B21" s="109">
        <v>1727.24</v>
      </c>
    </row>
    <row r="22" spans="1:2" s="41" customFormat="1" ht="19.5" customHeight="1">
      <c r="A22" s="111" t="s">
        <v>1124</v>
      </c>
      <c r="B22" s="109">
        <v>1974</v>
      </c>
    </row>
    <row r="23" spans="1:2" s="41" customFormat="1" ht="19.5" customHeight="1">
      <c r="A23" s="110" t="s">
        <v>1125</v>
      </c>
      <c r="B23" s="109">
        <v>8626.27</v>
      </c>
    </row>
    <row r="24" spans="1:2" s="41" customFormat="1" ht="19.5" customHeight="1">
      <c r="A24" s="111" t="s">
        <v>1126</v>
      </c>
      <c r="B24" s="109"/>
    </row>
    <row r="25" spans="1:2" s="41" customFormat="1" ht="19.5" customHeight="1">
      <c r="A25" s="111" t="s">
        <v>1127</v>
      </c>
      <c r="B25" s="109"/>
    </row>
    <row r="26" spans="1:2" s="41" customFormat="1" ht="19.5" customHeight="1">
      <c r="A26" s="111" t="s">
        <v>1128</v>
      </c>
      <c r="B26" s="109"/>
    </row>
    <row r="27" spans="1:2" s="41" customFormat="1" ht="19.5" customHeight="1">
      <c r="A27" s="111" t="s">
        <v>1129</v>
      </c>
      <c r="B27" s="109"/>
    </row>
    <row r="28" spans="1:2" s="41" customFormat="1" ht="19.5" customHeight="1">
      <c r="A28" s="111" t="s">
        <v>1130</v>
      </c>
      <c r="B28" s="109"/>
    </row>
    <row r="29" spans="1:2" s="41" customFormat="1" ht="19.5" customHeight="1">
      <c r="A29" s="111" t="s">
        <v>1131</v>
      </c>
      <c r="B29" s="109"/>
    </row>
    <row r="30" spans="1:2" s="41" customFormat="1" ht="19.5" customHeight="1">
      <c r="A30" s="111" t="s">
        <v>1132</v>
      </c>
      <c r="B30" s="109"/>
    </row>
    <row r="31" spans="1:2" s="41" customFormat="1" ht="19.5" customHeight="1">
      <c r="A31" s="111" t="s">
        <v>1133</v>
      </c>
      <c r="B31" s="109"/>
    </row>
    <row r="32" spans="1:2" s="41" customFormat="1" ht="19.5" customHeight="1">
      <c r="A32" s="111" t="s">
        <v>1134</v>
      </c>
      <c r="B32" s="109">
        <v>9511.01485</v>
      </c>
    </row>
    <row r="33" spans="1:3" s="41" customFormat="1" ht="19.5" customHeight="1">
      <c r="A33" s="111" t="s">
        <v>1135</v>
      </c>
      <c r="B33" s="113">
        <f>SUM(B34:B53)</f>
        <v>104.12</v>
      </c>
      <c r="C33" s="114"/>
    </row>
    <row r="34" spans="1:2" s="41" customFormat="1" ht="19.5" customHeight="1">
      <c r="A34" s="111" t="s">
        <v>853</v>
      </c>
      <c r="B34" s="109">
        <v>10</v>
      </c>
    </row>
    <row r="35" spans="1:2" s="41" customFormat="1" ht="19.5" customHeight="1">
      <c r="A35" s="111" t="s">
        <v>1136</v>
      </c>
      <c r="B35" s="109"/>
    </row>
    <row r="36" spans="1:2" s="41" customFormat="1" ht="19.5" customHeight="1">
      <c r="A36" s="111" t="s">
        <v>1137</v>
      </c>
      <c r="B36" s="109"/>
    </row>
    <row r="37" spans="1:2" s="41" customFormat="1" ht="19.5" customHeight="1">
      <c r="A37" s="111" t="s">
        <v>1138</v>
      </c>
      <c r="B37" s="109"/>
    </row>
    <row r="38" spans="1:2" s="41" customFormat="1" ht="19.5" customHeight="1">
      <c r="A38" s="111" t="s">
        <v>854</v>
      </c>
      <c r="B38" s="109"/>
    </row>
    <row r="39" spans="1:2" s="41" customFormat="1" ht="19.5" customHeight="1">
      <c r="A39" s="111" t="s">
        <v>1139</v>
      </c>
      <c r="B39" s="109"/>
    </row>
    <row r="40" spans="1:2" s="41" customFormat="1" ht="19.5" customHeight="1">
      <c r="A40" s="111" t="s">
        <v>1140</v>
      </c>
      <c r="B40" s="109"/>
    </row>
    <row r="41" spans="1:2" s="41" customFormat="1" ht="19.5" customHeight="1">
      <c r="A41" s="111" t="s">
        <v>1141</v>
      </c>
      <c r="B41" s="109"/>
    </row>
    <row r="42" spans="1:2" s="41" customFormat="1" ht="19.5" customHeight="1">
      <c r="A42" s="111" t="s">
        <v>1142</v>
      </c>
      <c r="B42" s="109">
        <v>87.2</v>
      </c>
    </row>
    <row r="43" spans="1:2" s="41" customFormat="1" ht="19.5" customHeight="1">
      <c r="A43" s="111" t="s">
        <v>857</v>
      </c>
      <c r="B43" s="109"/>
    </row>
    <row r="44" spans="1:2" s="41" customFormat="1" ht="19.5" customHeight="1">
      <c r="A44" s="111" t="s">
        <v>1143</v>
      </c>
      <c r="B44" s="109"/>
    </row>
    <row r="45" spans="1:2" s="41" customFormat="1" ht="19.5" customHeight="1">
      <c r="A45" s="111" t="s">
        <v>1144</v>
      </c>
      <c r="B45" s="109"/>
    </row>
    <row r="46" spans="1:2" s="41" customFormat="1" ht="19.5" customHeight="1">
      <c r="A46" s="111" t="s">
        <v>859</v>
      </c>
      <c r="B46" s="109"/>
    </row>
    <row r="47" spans="1:2" s="41" customFormat="1" ht="19.5" customHeight="1">
      <c r="A47" s="111" t="s">
        <v>1145</v>
      </c>
      <c r="B47" s="109"/>
    </row>
    <row r="48" spans="1:2" s="41" customFormat="1" ht="19.5" customHeight="1">
      <c r="A48" s="111" t="s">
        <v>1146</v>
      </c>
      <c r="B48" s="109"/>
    </row>
    <row r="49" spans="1:2" s="41" customFormat="1" ht="19.5" customHeight="1">
      <c r="A49" s="111" t="s">
        <v>1147</v>
      </c>
      <c r="B49" s="109"/>
    </row>
    <row r="50" spans="1:2" s="41" customFormat="1" ht="19.5" customHeight="1">
      <c r="A50" s="111" t="s">
        <v>1148</v>
      </c>
      <c r="B50" s="109"/>
    </row>
    <row r="51" spans="1:2" s="41" customFormat="1" ht="19.5" customHeight="1">
      <c r="A51" s="111" t="s">
        <v>860</v>
      </c>
      <c r="B51" s="109"/>
    </row>
    <row r="52" spans="1:2" s="41" customFormat="1" ht="19.5" customHeight="1">
      <c r="A52" s="115" t="s">
        <v>1149</v>
      </c>
      <c r="B52" s="109"/>
    </row>
    <row r="53" spans="1:2" s="41" customFormat="1" ht="19.5" customHeight="1">
      <c r="A53" s="108" t="s">
        <v>1150</v>
      </c>
      <c r="B53" s="109">
        <v>6.92</v>
      </c>
    </row>
    <row r="54" spans="1:2" s="41" customFormat="1" ht="19.5" customHeight="1">
      <c r="A54" s="115"/>
      <c r="B54" s="116"/>
    </row>
    <row r="55" spans="1:2" s="41" customFormat="1" ht="19.5" customHeight="1">
      <c r="A55" s="115"/>
      <c r="B55" s="116"/>
    </row>
    <row r="56" spans="1:2" s="41" customFormat="1" ht="19.5" customHeight="1">
      <c r="A56" s="108"/>
      <c r="B56" s="116"/>
    </row>
    <row r="57" spans="1:2" s="41" customFormat="1" ht="19.5" customHeight="1">
      <c r="A57" s="117" t="s">
        <v>1151</v>
      </c>
      <c r="B57" s="118">
        <f>B33+B5+B12</f>
        <v>28208.122849999996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1">
    <mergeCell ref="A2:B2"/>
  </mergeCells>
  <printOptions horizontalCentered="1"/>
  <pageMargins left="0.47" right="0.47" top="0.98" bottom="0.47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zoomScalePageLayoutView="0" workbookViewId="0" topLeftCell="A1">
      <selection activeCell="H9" sqref="H9"/>
    </sheetView>
  </sheetViews>
  <sheetFormatPr defaultColWidth="6.875" defaultRowHeight="12.75" customHeight="1"/>
  <cols>
    <col min="1" max="1" width="24.00390625" style="94" customWidth="1"/>
    <col min="2" max="6" width="17.625" style="94" customWidth="1"/>
    <col min="7" max="255" width="6.875" style="94" customWidth="1"/>
    <col min="256" max="16384" width="6.875" style="94" customWidth="1"/>
  </cols>
  <sheetData>
    <row r="2" spans="1:6" ht="30" customHeight="1">
      <c r="A2" s="224" t="s">
        <v>1152</v>
      </c>
      <c r="B2" s="224"/>
      <c r="C2" s="224"/>
      <c r="D2" s="224"/>
      <c r="E2" s="224"/>
      <c r="F2" s="224"/>
    </row>
    <row r="3" ht="27" customHeight="1">
      <c r="F3" s="95" t="s">
        <v>1</v>
      </c>
    </row>
    <row r="4" spans="1:6" s="90" customFormat="1" ht="40.5" customHeight="1">
      <c r="A4" s="96" t="s">
        <v>33</v>
      </c>
      <c r="B4" s="96" t="s">
        <v>1151</v>
      </c>
      <c r="C4" s="96" t="s">
        <v>1153</v>
      </c>
      <c r="D4" s="96" t="s">
        <v>1085</v>
      </c>
      <c r="E4" s="97" t="s">
        <v>1154</v>
      </c>
      <c r="F4" s="98" t="s">
        <v>1155</v>
      </c>
    </row>
    <row r="5" spans="1:6" s="90" customFormat="1" ht="40.5" customHeight="1">
      <c r="A5" s="99" t="s">
        <v>1156</v>
      </c>
      <c r="B5" s="100">
        <f>SUM(C5:F5)</f>
        <v>1409.75</v>
      </c>
      <c r="C5" s="101">
        <v>110.4</v>
      </c>
      <c r="D5" s="102">
        <v>456.39</v>
      </c>
      <c r="E5" s="101">
        <v>224.76</v>
      </c>
      <c r="F5" s="103">
        <v>618.2</v>
      </c>
    </row>
    <row r="6" spans="1:6" s="91" customFormat="1" ht="28.5" customHeight="1">
      <c r="A6" s="104"/>
      <c r="B6" s="104"/>
      <c r="C6" s="104"/>
      <c r="D6" s="104"/>
      <c r="E6" s="104"/>
      <c r="F6" s="104"/>
    </row>
    <row r="7" spans="1:6" s="92" customFormat="1" ht="28.5" customHeight="1">
      <c r="A7" s="225" t="s">
        <v>1157</v>
      </c>
      <c r="B7" s="225"/>
      <c r="C7" s="225"/>
      <c r="D7" s="225"/>
      <c r="E7" s="225"/>
      <c r="F7" s="225"/>
    </row>
    <row r="8" spans="1:6" s="92" customFormat="1" ht="28.5" customHeight="1">
      <c r="A8" s="225" t="s">
        <v>1158</v>
      </c>
      <c r="B8" s="225"/>
      <c r="C8" s="225"/>
      <c r="D8" s="225"/>
      <c r="E8" s="225"/>
      <c r="F8" s="225"/>
    </row>
    <row r="9" spans="1:6" s="92" customFormat="1" ht="28.5" customHeight="1">
      <c r="A9" s="225" t="s">
        <v>1159</v>
      </c>
      <c r="B9" s="225"/>
      <c r="C9" s="225"/>
      <c r="D9" s="225"/>
      <c r="E9" s="225"/>
      <c r="F9" s="225"/>
    </row>
    <row r="10" spans="1:6" s="92" customFormat="1" ht="39" customHeight="1">
      <c r="A10" s="226" t="s">
        <v>1160</v>
      </c>
      <c r="B10" s="226"/>
      <c r="C10" s="226"/>
      <c r="D10" s="226"/>
      <c r="E10" s="226"/>
      <c r="F10" s="226"/>
    </row>
    <row r="11" spans="1:6" s="92" customFormat="1" ht="42" customHeight="1">
      <c r="A11" s="225" t="s">
        <v>1161</v>
      </c>
      <c r="B11" s="225"/>
      <c r="C11" s="225"/>
      <c r="D11" s="225"/>
      <c r="E11" s="225"/>
      <c r="F11" s="225"/>
    </row>
    <row r="12" spans="1:6" s="93" customFormat="1" ht="28.5" customHeight="1">
      <c r="A12" s="223"/>
      <c r="B12" s="223"/>
      <c r="C12" s="223"/>
      <c r="D12" s="223"/>
      <c r="E12" s="223"/>
      <c r="F12" s="223"/>
    </row>
  </sheetData>
  <sheetProtection/>
  <mergeCells count="7">
    <mergeCell ref="A12:F12"/>
    <mergeCell ref="A2:F2"/>
    <mergeCell ref="A7:F7"/>
    <mergeCell ref="A8:F8"/>
    <mergeCell ref="A9:F9"/>
    <mergeCell ref="A10:F10"/>
    <mergeCell ref="A11:F11"/>
  </mergeCells>
  <printOptions horizontalCentered="1"/>
  <pageMargins left="0.75" right="0.75" top="1.18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45.125" style="85" customWidth="1"/>
    <col min="2" max="2" width="22.75390625" style="85" customWidth="1"/>
  </cols>
  <sheetData>
    <row r="1" spans="1:2" ht="20.25" customHeight="1">
      <c r="A1" s="227" t="s">
        <v>1162</v>
      </c>
      <c r="B1" s="227"/>
    </row>
    <row r="2" spans="1:2" ht="20.25" customHeight="1">
      <c r="A2" s="227"/>
      <c r="B2" s="227"/>
    </row>
    <row r="3" spans="1:2" ht="14.25">
      <c r="A3" s="86"/>
      <c r="B3" s="87" t="s">
        <v>1</v>
      </c>
    </row>
    <row r="4" spans="1:2" ht="17.25" customHeight="1">
      <c r="A4" s="88" t="s">
        <v>1163</v>
      </c>
      <c r="B4" s="88" t="s">
        <v>1026</v>
      </c>
    </row>
    <row r="5" spans="1:2" ht="19.5" customHeight="1">
      <c r="A5" s="89" t="s">
        <v>1164</v>
      </c>
      <c r="B5" s="89">
        <v>1860</v>
      </c>
    </row>
    <row r="6" spans="1:2" ht="19.5" customHeight="1">
      <c r="A6" s="89" t="s">
        <v>1165</v>
      </c>
      <c r="B6" s="89">
        <v>3348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潘飞</dc:creator>
  <cp:keywords/>
  <dc:description/>
  <cp:lastModifiedBy>123</cp:lastModifiedBy>
  <cp:lastPrinted>2020-06-19T02:10:06Z</cp:lastPrinted>
  <dcterms:created xsi:type="dcterms:W3CDTF">2017-01-20T07:29:22Z</dcterms:created>
  <dcterms:modified xsi:type="dcterms:W3CDTF">2020-06-19T03:42:09Z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