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7"/>
  </bookViews>
  <sheets>
    <sheet name="一、2018年一般公共预算收入决算表" sheetId="1" r:id="rId1"/>
    <sheet name="二、2018年一般公共预算支出决算表" sheetId="2" r:id="rId2"/>
    <sheet name="三、2018年一般公共预算本级支出决算表" sheetId="3" r:id="rId3"/>
    <sheet name="四、2018年一般公共预算转移支付决算表（分项目）" sheetId="6" r:id="rId4"/>
    <sheet name="五、2018年一般债务限额和余额情况表" sheetId="4" r:id="rId5"/>
    <sheet name="六、一般公共预算财政拨款“三公”经费支出决算表" sheetId="5" r:id="rId6"/>
    <sheet name="七、2018年政府性基金收入决算表" sheetId="7" r:id="rId7"/>
    <sheet name="八、2018年度政府性基金预算支出决算表" sheetId="8" r:id="rId8"/>
    <sheet name="九、2018年度政府性基金本级支出决算表" sheetId="9" r:id="rId9"/>
    <sheet name="十、2018年南昌市政府性基金转移支付决算表（分地区" sheetId="10" r:id="rId10"/>
    <sheet name="十一、2018年经开区地方政府性基金转移支付决算表（分项目）" sheetId="19" r:id="rId11"/>
    <sheet name="十二、2018年政府专项债务限额和余额表" sheetId="11" r:id="rId12"/>
    <sheet name="十三、2018年国有资本经营预算收入决算表" sheetId="13" r:id="rId13"/>
    <sheet name="十四、2018年国有资本经营预算支出决算表" sheetId="14" r:id="rId14"/>
    <sheet name="十五、2018年社会保险基金预算收入决算表" sheetId="15" r:id="rId15"/>
    <sheet name="十六、2018年社会保险基金预算支出决算表" sheetId="16" r:id="rId16"/>
    <sheet name="十七、2018年社会保险基金预算结余表" sheetId="17" r:id="rId17"/>
    <sheet name="十八、2018经开区一般公共预算税收返还及转移支付决算表（地区" sheetId="18" r:id="rId18"/>
    <sheet name="十九、2018年经开区一般公共预算基本支出决算表" sheetId="20" r:id="rId19"/>
  </sheets>
  <definedNames>
    <definedName name="_xlnm._FilterDatabase" localSheetId="3" hidden="1">'四、2018年一般公共预算转移支付决算表（分项目）'!$D$1:$D$248</definedName>
    <definedName name="_xlnm._FilterDatabase" localSheetId="8" hidden="1">九、2018年度政府性基金本级支出决算表!$C$4:$G$39</definedName>
  </definedNames>
  <calcPr calcId="144525"/>
</workbook>
</file>

<file path=xl/sharedStrings.xml><?xml version="1.0" encoding="utf-8"?>
<sst xmlns="http://schemas.openxmlformats.org/spreadsheetml/2006/main" count="997" uniqueCount="683">
  <si>
    <t>2018年经开区一般公共预算收入决算表</t>
  </si>
  <si>
    <t>单位:万元</t>
  </si>
  <si>
    <t>预算科目</t>
  </si>
  <si>
    <t>2017年决算数</t>
  </si>
  <si>
    <t>2018年预算数</t>
  </si>
  <si>
    <t>2018年调整预算数</t>
  </si>
  <si>
    <t>2018年决算数</t>
  </si>
  <si>
    <t>决算数为调整预算数的%</t>
  </si>
  <si>
    <t>决算数为上年决算数的%</t>
  </si>
  <si>
    <t>一、税收收入</t>
  </si>
  <si>
    <t>　　其中：增值税</t>
  </si>
  <si>
    <t>　　     营业税</t>
  </si>
  <si>
    <t>　　     企业所得税</t>
  </si>
  <si>
    <t>　　     个人所得税</t>
  </si>
  <si>
    <t xml:space="preserve"> 　      城市维护建设税</t>
  </si>
  <si>
    <t>二、非税收入</t>
  </si>
  <si>
    <t>　　其中：专项收入</t>
  </si>
  <si>
    <t>　　      行政事业性收费收入</t>
  </si>
  <si>
    <t>　　      罚没收入</t>
  </si>
  <si>
    <t>　　      国有资源(资产)有偿使用收入</t>
  </si>
  <si>
    <t xml:space="preserve">          政府住房基金收入</t>
  </si>
  <si>
    <t>　　      其他收入</t>
  </si>
  <si>
    <t>一般公共预算收入合计</t>
  </si>
  <si>
    <t xml:space="preserve">    返还性收入</t>
  </si>
  <si>
    <t xml:space="preserve">    一般性转移支付收入</t>
  </si>
  <si>
    <t xml:space="preserve">    专项转移支付收入</t>
  </si>
  <si>
    <t xml:space="preserve">  下级上解收入</t>
  </si>
  <si>
    <t xml:space="preserve">  地方政府债券转贷收入</t>
  </si>
  <si>
    <t xml:space="preserve">  公共预算财政上年结余</t>
  </si>
  <si>
    <t xml:space="preserve">  国债转贷上年结余</t>
  </si>
  <si>
    <t xml:space="preserve">  调入预算稳定调节基金</t>
  </si>
  <si>
    <t xml:space="preserve">  调入资金</t>
  </si>
  <si>
    <t>收入总计</t>
  </si>
  <si>
    <t>2018年经开区一般公共预算支出决算表</t>
  </si>
  <si>
    <t>单位：万元</t>
  </si>
  <si>
    <t xml:space="preserve">  一般公共服务支出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</si>
  <si>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</si>
  <si>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</si>
  <si>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</si>
  <si>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</si>
  <si>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</si>
  <si>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</si>
  <si>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</si>
  <si>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</si>
  <si>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</si>
  <si>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</si>
  <si>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</si>
  <si>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</si>
  <si>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</si>
  <si>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</si>
  <si>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</si>
  <si>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</si>
  <si>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</si>
  <si>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</si>
  <si>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</si>
  <si>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债务付息支出</t>
  </si>
  <si>
    <t xml:space="preserve">  债务发行费用支出</t>
  </si>
  <si>
    <t xml:space="preserve">  其他支出(类)</t>
  </si>
  <si>
    <t>一般公共财政预算支出合计</t>
  </si>
  <si>
    <t xml:space="preserve">   补助下级支出</t>
  </si>
  <si>
    <t xml:space="preserve">   上解上级支出</t>
  </si>
  <si>
    <t xml:space="preserve">  地方政府债券还本支出</t>
  </si>
  <si>
    <t xml:space="preserve">  转贷地方政府债券支出</t>
  </si>
  <si>
    <t xml:space="preserve">  安排预算稳定调节基金</t>
  </si>
  <si>
    <t xml:space="preserve">  公共财政预算结余</t>
  </si>
  <si>
    <t xml:space="preserve">  国债转贷资金结余</t>
  </si>
  <si>
    <t>一般公共预算支出总计</t>
  </si>
  <si>
    <t>2018年经开区一般公共预算本级支出决算表</t>
  </si>
  <si>
    <t>2018决算数</t>
  </si>
  <si>
    <t>一、一般公共服务支出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</si>
  <si>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</si>
  <si>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</si>
  <si>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</si>
  <si>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</si>
  <si>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</si>
  <si>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</si>
  <si>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</si>
  <si>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</si>
  <si>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</si>
  <si>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</si>
  <si>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</si>
  <si>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</si>
  <si>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</si>
  <si>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</si>
  <si>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</si>
  <si>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</si>
  <si>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</si>
  <si>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</si>
  <si>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</si>
  <si>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</si>
  <si>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</si>
  <si>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</si>
  <si>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</si>
  <si>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</si>
  <si>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</si>
  <si>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</si>
  <si>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其他共产党事务支出(款)</t>
  </si>
  <si>
    <t xml:space="preserve">  其他一般公共服务支出(款)</t>
  </si>
  <si>
    <t>二、外交支出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</si>
  <si>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</si>
  <si>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</si>
  <si>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</si>
  <si>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</si>
  <si>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</si>
  <si>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对外宣传(款)</t>
  </si>
  <si>
    <t xml:space="preserve">  边界勘界联检</t>
  </si>
  <si>
    <t xml:space="preserve">  其他外交支出(款)</t>
  </si>
  <si>
    <t>三、国防支出</t>
  </si>
  <si>
    <t xml:space="preserve">  现役部队(款)</t>
  </si>
  <si>
    <t xml:space="preserve">  国防科研事业(款)</t>
  </si>
  <si>
    <t xml:space="preserve">  专项工程(款)</t>
  </si>
  <si>
    <t xml:space="preserve">  国防动员</t>
  </si>
  <si>
    <t xml:space="preserve">  其他国防支出(款)</t>
  </si>
  <si>
    <t>四、公共安全支出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</si>
  <si>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</si>
  <si>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</si>
  <si>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</si>
  <si>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</si>
  <si>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</si>
  <si>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</si>
  <si>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</si>
  <si>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</si>
  <si>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</si>
  <si>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</si>
  <si>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</si>
  <si>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其他公共安全支出(款)</t>
  </si>
  <si>
    <t>五、教育支出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</si>
  <si>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</si>
  <si>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</si>
  <si>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</si>
  <si>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</si>
  <si>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</si>
  <si>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</si>
  <si>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</si>
  <si>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</si>
  <si>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</si>
  <si>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其他教育支出(款)</t>
  </si>
  <si>
    <t>六、科学技术支出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</si>
  <si>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</si>
  <si>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</si>
  <si>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</si>
  <si>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</si>
  <si>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</si>
  <si>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</si>
  <si>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</si>
  <si>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</si>
  <si>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</si>
  <si>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其他科学技术支出(款)</t>
  </si>
  <si>
    <t>七、文化体育与传媒支出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</si>
  <si>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</si>
  <si>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</si>
  <si>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</si>
  <si>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</si>
  <si>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其他文化体育与传媒支出(款)</t>
  </si>
  <si>
    <t>八、社会保障和就业支出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</si>
  <si>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</si>
  <si>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</si>
  <si>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</si>
  <si>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补充全国社会保障基金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</si>
  <si>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</si>
  <si>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</si>
  <si>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</si>
  <si>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</si>
  <si>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</si>
  <si>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</si>
  <si>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</si>
  <si>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</si>
  <si>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</si>
  <si>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</si>
  <si>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</si>
  <si>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特困人员供养</t>
  </si>
  <si>
    <t xml:space="preserve">  补充道路交通事故社会救助基金</t>
  </si>
  <si>
    <t xml:space="preserve">  其他生活救助</t>
  </si>
  <si>
    <t xml:space="preserve">  其他社会保障和就业支出(款)</t>
  </si>
  <si>
    <t>九、医疗卫生与计划生育支出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</si>
  <si>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</si>
  <si>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</si>
  <si>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</si>
  <si>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</si>
  <si>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</si>
  <si>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</si>
  <si>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计划生育事务</t>
  </si>
  <si>
    <t xml:space="preserve">  食品和药品监督管理事务</t>
  </si>
  <si>
    <t xml:space="preserve">  其他医疗卫生与计划生育支出(款)</t>
  </si>
  <si>
    <t>十、节能环保支出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</si>
  <si>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</si>
  <si>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</si>
  <si>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</si>
  <si>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</si>
  <si>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</si>
  <si>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</si>
  <si>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</si>
  <si>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</si>
  <si>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已垦草原退耕还草(款)</t>
  </si>
  <si>
    <t xml:space="preserve">  能源节约利用(款)</t>
  </si>
  <si>
    <t xml:space="preserve">  污染减排</t>
  </si>
  <si>
    <t xml:space="preserve">  可再生能源(款)</t>
  </si>
  <si>
    <t xml:space="preserve">  循环经济(款)</t>
  </si>
  <si>
    <t xml:space="preserve">  能源管理事务</t>
  </si>
  <si>
    <t xml:space="preserve">  其他节能环保支出(款)</t>
  </si>
  <si>
    <t>十一、城乡社区支出</t>
  </si>
  <si>
    <t xml:space="preserve">  城乡社区管理事务</t>
  </si>
  <si>
    <t xml:space="preserve">  城乡社区规划与管理(款)</t>
  </si>
  <si>
    <t xml:space="preserve">  城乡社区公共设施</t>
  </si>
  <si>
    <t xml:space="preserve">  城乡社区环境卫生(款)</t>
  </si>
  <si>
    <t xml:space="preserve">  建设市场管理与监督(款)</t>
  </si>
  <si>
    <t xml:space="preserve">  其他城乡社区支出(款)</t>
  </si>
  <si>
    <t>十二、农林水支出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</si>
  <si>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</si>
  <si>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</si>
  <si>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</si>
  <si>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</si>
  <si>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</si>
  <si>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</si>
  <si>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</si>
  <si>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</si>
  <si>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</si>
  <si>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其他农林水支出(款)</t>
  </si>
  <si>
    <t>十三、交通运输支出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</si>
  <si>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</si>
  <si>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</si>
  <si>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</si>
  <si>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</si>
  <si>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</si>
  <si>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</si>
  <si>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其他交通运输支出(款)</t>
  </si>
  <si>
    <t>十四、资源勘探信息等支出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</si>
  <si>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</si>
  <si>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</si>
  <si>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</si>
  <si>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</si>
  <si>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</si>
  <si>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</si>
  <si>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</si>
  <si>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其他资源勘探信息等支出(款)</t>
  </si>
  <si>
    <t>十五、商业服务业等支出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</si>
  <si>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</si>
  <si>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</si>
  <si>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</si>
  <si>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其他商业服务业等支出(款)</t>
  </si>
  <si>
    <t>十六、金融支出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</si>
  <si>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</si>
  <si>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</si>
  <si>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</si>
  <si>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</si>
  <si>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其他金融支出(款)</t>
  </si>
  <si>
    <t>十七、援助其他地区支出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</si>
  <si>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</si>
  <si>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</si>
  <si>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</si>
  <si>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</si>
  <si>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</si>
  <si>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</si>
  <si>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</si>
  <si>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</si>
  <si>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十八、国土海洋气象等支出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</si>
  <si>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</si>
  <si>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</si>
  <si>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</si>
  <si>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</si>
  <si>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</si>
  <si>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其他国土海洋气象等支出(款)</t>
  </si>
  <si>
    <t>十九、住房保障支出</t>
  </si>
  <si>
    <t xml:space="preserve">  保障性安居工程支出</t>
  </si>
  <si>
    <t xml:space="preserve">  住房改革支出</t>
  </si>
  <si>
    <t xml:space="preserve">  城乡社区住宅</t>
  </si>
  <si>
    <t>二十、粮油物资储备支出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</si>
  <si>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</si>
  <si>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</si>
  <si>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</si>
  <si>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</si>
  <si>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</si>
  <si>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二十一、其他支出(类)</t>
  </si>
  <si>
    <t xml:space="preserve">  其他支出(款)</t>
  </si>
  <si>
    <t>二十二、债务付息支出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</si>
  <si>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</si>
  <si>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</si>
  <si>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</si>
  <si>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>二十三、债务发行费用支出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</si>
  <si>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</si>
  <si>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</si>
  <si>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</si>
  <si>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2018年经开区一般公共预算税收返还和转移支付决算表（分项目）</t>
  </si>
  <si>
    <t>项目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</si>
  <si>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</si>
  <si>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</si>
  <si>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</si>
  <si>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</si>
  <si>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</si>
  <si>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</si>
  <si>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</si>
  <si>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>一般性转移支付决算数：</t>
  </si>
  <si>
    <t>（1）体制补助收入</t>
  </si>
  <si>
    <t>（2）均衡性转移支付收入</t>
  </si>
  <si>
    <t>（3）老少边穷转移支付收入</t>
  </si>
  <si>
    <t>（4）县级基本财力保障机制奖补资金收入</t>
  </si>
  <si>
    <t>（5）结算补助收入</t>
  </si>
  <si>
    <t>（6）化解债务补助收入</t>
  </si>
  <si>
    <t>（7）资源枯竭型城市转移支付补助收入</t>
  </si>
  <si>
    <t>（8）企业事业单位划转补助收入</t>
  </si>
  <si>
    <t>（9）成品油价格和税费改革转移支付补助收入</t>
  </si>
  <si>
    <t>（10）基层公检法司转移支付收入</t>
  </si>
  <si>
    <t>（11）义务教育等转移支付收入</t>
  </si>
  <si>
    <t>（12）基本养老保险和低保等转移支付收入</t>
  </si>
  <si>
    <t>（13）新型农村合作医疗等转移支付收入</t>
  </si>
  <si>
    <t>（14）农村综合改革转移支付收入</t>
  </si>
  <si>
    <t>（15）产粮(油)大县奖励资金收入</t>
  </si>
  <si>
    <t>（16）重点生态功能区转移支付收入</t>
  </si>
  <si>
    <t>（17）固定数额补助收入</t>
  </si>
  <si>
    <t>（18）其他一般性转移支付收入</t>
  </si>
  <si>
    <t>专项转移支付决算数：</t>
  </si>
  <si>
    <t>一般公共服务支出</t>
  </si>
  <si>
    <t xml:space="preserve">  其他共产党事务支出</t>
  </si>
  <si>
    <t xml:space="preserve">  其他一般公共服务支出</t>
  </si>
  <si>
    <t>外交支出</t>
  </si>
  <si>
    <t xml:space="preserve">  对外宣传</t>
  </si>
  <si>
    <t xml:space="preserve">  其他外交支出</t>
  </si>
  <si>
    <t>国防支出</t>
  </si>
  <si>
    <t xml:space="preserve">  现役部队</t>
  </si>
  <si>
    <t xml:space="preserve">  国防科研事业</t>
  </si>
  <si>
    <t xml:space="preserve">  专项工程</t>
  </si>
  <si>
    <t xml:space="preserve">  其他国防支出</t>
  </si>
  <si>
    <t>公共安全支出</t>
  </si>
  <si>
    <t xml:space="preserve">  其他公共安全支出</t>
  </si>
  <si>
    <t>教育支出</t>
  </si>
  <si>
    <t xml:space="preserve">  其他教育支出</t>
  </si>
  <si>
    <t>科学技术支出</t>
  </si>
  <si>
    <t xml:space="preserve">  其他科学技术支出</t>
  </si>
  <si>
    <t>文化体育与传媒支出</t>
  </si>
  <si>
    <t xml:space="preserve">  其他文化体育与传媒支出</t>
  </si>
  <si>
    <t>社会保障和就业支出</t>
  </si>
  <si>
    <t xml:space="preserve">  其他社会保障和就业支出</t>
  </si>
  <si>
    <t>医疗卫生与计划生育支出</t>
  </si>
  <si>
    <t xml:space="preserve">  其他医疗卫生与计划生育支出</t>
  </si>
  <si>
    <t>节能环保支出</t>
  </si>
  <si>
    <t xml:space="preserve">    其中:排污费安排的支出</t>
  </si>
  <si>
    <t xml:space="preserve">  已垦草原退耕还草</t>
  </si>
  <si>
    <t xml:space="preserve">  能源节约利用</t>
  </si>
  <si>
    <t xml:space="preserve">  可再生能源</t>
  </si>
  <si>
    <t xml:space="preserve">  循环经济</t>
  </si>
  <si>
    <t xml:space="preserve">  其他节能环保支出</t>
  </si>
  <si>
    <t>城乡社区支出</t>
  </si>
  <si>
    <t xml:space="preserve">  城乡社区规划与管理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</si>
  <si>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</si>
  <si>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</si>
  <si>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</si>
  <si>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</si>
  <si>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  其中:水资源费安排的支出</t>
  </si>
  <si>
    <t xml:space="preserve">  其他农林水支出</t>
  </si>
  <si>
    <t>交通运输支出</t>
  </si>
  <si>
    <t xml:space="preserve">  其他交通运输支出</t>
  </si>
  <si>
    <t>资源勘探信息等支出</t>
  </si>
  <si>
    <t xml:space="preserve">  其他资源勘探信息等支出</t>
  </si>
  <si>
    <t>商业服务业等支出</t>
  </si>
  <si>
    <t xml:space="preserve">  其他商业服务业等支出</t>
  </si>
  <si>
    <t>金融支出</t>
  </si>
  <si>
    <t xml:space="preserve">  其他金融支出</t>
  </si>
  <si>
    <t>援助其他地区支出</t>
  </si>
  <si>
    <t>国土海洋气象等支出</t>
  </si>
  <si>
    <t xml:space="preserve">  其他国土海洋气象等支出</t>
  </si>
  <si>
    <t>住房保障支出</t>
  </si>
  <si>
    <t>粮油物资储备支出</t>
  </si>
  <si>
    <t>预备费</t>
  </si>
  <si>
    <t>其他支出(类)</t>
  </si>
  <si>
    <t xml:space="preserve">  年初预留</t>
  </si>
  <si>
    <t>债务付息支出</t>
  </si>
  <si>
    <t>债务发行费用支出</t>
  </si>
  <si>
    <t>2018年一般债务限额和余额情况表</t>
  </si>
  <si>
    <t>地   区</t>
  </si>
  <si>
    <t>2018年末地方政府一般债务余额</t>
  </si>
  <si>
    <t>2017年末地方政府一般债务限额</t>
  </si>
  <si>
    <t>经开区</t>
  </si>
  <si>
    <t>一般公共预算财政拨款“三公”经费支出决算表</t>
  </si>
  <si>
    <t>编制单位：经开区2018年度部门决算汇总</t>
  </si>
  <si>
    <t>2018年度</t>
  </si>
  <si>
    <t>金额单位：万元</t>
  </si>
  <si>
    <t>项  目</t>
  </si>
  <si>
    <t>栏次</t>
  </si>
  <si>
    <t>年初预算数</t>
  </si>
  <si>
    <t>决算数</t>
  </si>
  <si>
    <t>行次</t>
  </si>
  <si>
    <t/>
  </si>
  <si>
    <t>1</t>
  </si>
  <si>
    <t>2</t>
  </si>
  <si>
    <t>一、“三公”经费支出</t>
  </si>
  <si>
    <t xml:space="preserve">  1.因公出国（境）费</t>
  </si>
  <si>
    <t xml:space="preserve">  2.公务用车购置及运行维护费</t>
  </si>
  <si>
    <t>3</t>
  </si>
  <si>
    <t xml:space="preserve">    （1）公务用车购置费</t>
  </si>
  <si>
    <t>4</t>
  </si>
  <si>
    <t xml:space="preserve">    （2）公务用车运行维护费</t>
  </si>
  <si>
    <t>5</t>
  </si>
  <si>
    <t xml:space="preserve">  3.公务接待费</t>
  </si>
  <si>
    <t>6</t>
  </si>
  <si>
    <t xml:space="preserve">    （1）国内接待费</t>
  </si>
  <si>
    <t>7</t>
  </si>
  <si>
    <t xml:space="preserve">         其中：外事接待费</t>
  </si>
  <si>
    <t>8</t>
  </si>
  <si>
    <t xml:space="preserve">    （2）国（境）外接待费</t>
  </si>
  <si>
    <t>9</t>
  </si>
  <si>
    <t>二、相关统计数</t>
  </si>
  <si>
    <t>10</t>
  </si>
  <si>
    <t>—</t>
  </si>
  <si>
    <t xml:space="preserve">  1.因公出国（境）团组数（个）</t>
  </si>
  <si>
    <t>11</t>
  </si>
  <si>
    <t xml:space="preserve">  2.因公出国（境）人次数（人）</t>
  </si>
  <si>
    <t>12</t>
  </si>
  <si>
    <t xml:space="preserve">  3.公务用车购置数（辆）</t>
  </si>
  <si>
    <t>13</t>
  </si>
  <si>
    <t xml:space="preserve">  4.公务用车保有量（辆）</t>
  </si>
  <si>
    <t>14</t>
  </si>
  <si>
    <t xml:space="preserve">  5.国内公务接待批次（个）</t>
  </si>
  <si>
    <t>15</t>
  </si>
  <si>
    <t xml:space="preserve">    其中：外事接待批次（个）</t>
  </si>
  <si>
    <t>16</t>
  </si>
  <si>
    <t xml:space="preserve">  6.国内公务接待人次（人）</t>
  </si>
  <si>
    <t>17</t>
  </si>
  <si>
    <t xml:space="preserve">    其中：外事接待人次（人）</t>
  </si>
  <si>
    <t>18</t>
  </si>
  <si>
    <t xml:space="preserve">  7.国（境）外公务接待批次（个）</t>
  </si>
  <si>
    <t>19</t>
  </si>
  <si>
    <t xml:space="preserve">  8.国（境）外公务接待人次（人）</t>
  </si>
  <si>
    <t>20</t>
  </si>
  <si>
    <t>2018年经开区政府性基金收入决算表</t>
  </si>
  <si>
    <t>2018年预算调整数</t>
  </si>
  <si>
    <t>决算数为预算数的%</t>
  </si>
  <si>
    <t>散装水泥专项资金收入</t>
  </si>
  <si>
    <t>新型墙体材料专项基金收入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</si>
  <si>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</si>
  <si>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</si>
  <si>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</si>
  <si>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</si>
  <si>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</si>
  <si>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>彩票公益金收入</t>
  </si>
  <si>
    <t>城市基础设施配套费收入</t>
  </si>
  <si>
    <t>污水处理费收入</t>
  </si>
  <si>
    <t>其他政府性基金收入</t>
  </si>
  <si>
    <t>政府性基金收入总计</t>
  </si>
  <si>
    <t>政府性基金上级补助收入</t>
  </si>
  <si>
    <t>政府性基金下级上解收入</t>
  </si>
  <si>
    <t>地方政府专项债务转贷收入</t>
  </si>
  <si>
    <t>基金预算上年结余</t>
  </si>
  <si>
    <t>调入资金</t>
  </si>
  <si>
    <t>2018年度经开区政府性基金预算支出决算表</t>
  </si>
  <si>
    <t>科目名称</t>
  </si>
  <si>
    <t>决算数为预算调整数的%</t>
  </si>
  <si>
    <t>一、文化教育与传媒支出</t>
  </si>
  <si>
    <t>二、社会保障和就业支出</t>
  </si>
  <si>
    <t>三、城乡社区支出</t>
  </si>
  <si>
    <t>四、农林水支出</t>
  </si>
  <si>
    <t>五、资源勘探信息等支出</t>
  </si>
  <si>
    <t>六、商业服务业等支出</t>
  </si>
  <si>
    <t>七、其他支出</t>
  </si>
  <si>
    <t>八、债务付息支出</t>
  </si>
  <si>
    <t>九、债务发行费用支出</t>
  </si>
  <si>
    <t xml:space="preserve">   政府性基金支出合计</t>
  </si>
  <si>
    <t>政府性基金补助下级支出</t>
  </si>
  <si>
    <t>政府性基金上解上级支出</t>
  </si>
  <si>
    <t>政府性基金调出资金</t>
  </si>
  <si>
    <t>地方政府专项债务还本支出</t>
  </si>
  <si>
    <t>债务转贷支出</t>
  </si>
  <si>
    <t>政府性基金年终结余</t>
  </si>
  <si>
    <t>支出总计</t>
  </si>
  <si>
    <t>2018年度经开区政府性基金本级支出决算表</t>
  </si>
  <si>
    <t>一、社会保障和就业支出</t>
  </si>
  <si>
    <t xml:space="preserve">  大中型水库移民后期扶持基金支出</t>
  </si>
  <si>
    <t xml:space="preserve">  小型水库移民扶助基金及对应专项债务收入安排的支出</t>
  </si>
  <si>
    <t>二、城乡社区支出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</si>
  <si>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</si>
  <si>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</si>
  <si>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</si>
  <si>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</si>
  <si>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</si>
  <si>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</si>
  <si>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</si>
  <si>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三、农林水支出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</si>
  <si>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</si>
  <si>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</si>
  <si>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</si>
  <si>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</si>
  <si>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</si>
  <si>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</si>
  <si>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</si>
  <si>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</si>
  <si>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</si>
  <si>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</si>
  <si>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</si>
  <si>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四、资源勘探信息等支出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</si>
  <si>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</si>
  <si>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</si>
  <si>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</si>
  <si>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>五、其他支出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</si>
  <si>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</si>
  <si>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</si>
  <si>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</si>
  <si>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</si>
  <si>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六、债务付息支出</t>
  </si>
  <si>
    <t>七、债务发行费用支出</t>
  </si>
  <si>
    <t>政府性基金预算支出合计</t>
  </si>
  <si>
    <t>2018年经开区政府性基金转移支付决算表（分地区）</t>
  </si>
  <si>
    <t>地区</t>
  </si>
  <si>
    <t>专项转移支付决算数</t>
  </si>
  <si>
    <t>2018年经开区地方政府性基金转移支付决算表（分项目）</t>
  </si>
  <si>
    <t>一、大中型水库移民后期扶持基金支出</t>
  </si>
  <si>
    <t>二、小型水库移民扶助基金及对应专项债务收入安排的支出</t>
  </si>
  <si>
    <t>三、新增建设用地土地有偿使用费及对应专项债务收入安排的支出</t>
  </si>
  <si>
    <t>四、大中型水库库区基金及对应专项债务收入安排的支出</t>
  </si>
  <si>
    <t>五、彩票公益金及对应专项债务收入安排的支出</t>
  </si>
  <si>
    <t>六、散装水泥专项资金及对应专项债务收入安排的支出</t>
  </si>
  <si>
    <t>对地方政府性基金转移支付</t>
  </si>
  <si>
    <t>2018年经开区政府专项债务限额和余额表</t>
  </si>
  <si>
    <t>2018年末地方政府专项债务余额</t>
  </si>
  <si>
    <t>2018年末地方政府专项债务限额</t>
  </si>
  <si>
    <t>2018年经开区国有资本经营预算收入决算表</t>
  </si>
  <si>
    <t>科目名称（功能）</t>
  </si>
  <si>
    <t>一、利润收入</t>
  </si>
  <si>
    <t>南昌工业控股集团有限公司</t>
  </si>
  <si>
    <t>江铃汽车集团公司</t>
  </si>
  <si>
    <t>南昌市政公用投资控股有限责任公司</t>
  </si>
  <si>
    <t>南昌城市建设投资发展有限公司</t>
  </si>
  <si>
    <t>江西南昌旅游集团有限公司</t>
  </si>
  <si>
    <t>江西长运集团有限公司</t>
  </si>
  <si>
    <t>南昌对外工程总公司</t>
  </si>
  <si>
    <t>南昌市建筑工程集团有限公司</t>
  </si>
  <si>
    <t>南昌第一建筑工程公司</t>
  </si>
  <si>
    <t>南昌水利投资发展有限公司</t>
  </si>
  <si>
    <t>南昌市水利电力建设公司</t>
  </si>
  <si>
    <t>国营南昌肉类联合加工厂</t>
  </si>
  <si>
    <t>南昌市交通职业培训中心</t>
  </si>
  <si>
    <t>南昌市第三粮食仓库仓储经营开发部</t>
  </si>
  <si>
    <t>南昌市第八建筑工程公司</t>
  </si>
  <si>
    <t>二、股利、股息收入</t>
  </si>
  <si>
    <t>国有控股公司股利、股息收入</t>
  </si>
  <si>
    <t>国有参股公司股利、股息收入</t>
  </si>
  <si>
    <t>三、产权转让收入</t>
  </si>
  <si>
    <t>国有股权、股份转让收入</t>
  </si>
  <si>
    <t>四、清算收入</t>
  </si>
  <si>
    <t>五、其他国有资本经营预算收入</t>
  </si>
  <si>
    <t>合计</t>
  </si>
  <si>
    <t>加：上年结转</t>
  </si>
  <si>
    <t>2018年经开区国有资本经营预算支出决算表</t>
  </si>
  <si>
    <t xml:space="preserve"> 单位：万元</t>
  </si>
  <si>
    <t>一、教育支出</t>
  </si>
  <si>
    <t xml:space="preserve">    国有资本经营预算支出</t>
  </si>
  <si>
    <t xml:space="preserve">      国有经济结构调整支出</t>
  </si>
  <si>
    <t xml:space="preserve">      公益性设施投资补助支出</t>
  </si>
  <si>
    <t xml:space="preserve">      战略性产业发展支出</t>
  </si>
  <si>
    <t xml:space="preserve">      生态环境保护支出</t>
  </si>
  <si>
    <t xml:space="preserve">      改革成本支出</t>
  </si>
  <si>
    <t xml:space="preserve">      其他国有资本经营预算支出</t>
  </si>
  <si>
    <t>六、农林水支出</t>
  </si>
  <si>
    <t>七、交通运输支出</t>
  </si>
  <si>
    <t>八、资源勘探信息等支出</t>
  </si>
  <si>
    <t xml:space="preserve">      对外投资合作支出</t>
  </si>
  <si>
    <t>九、商业服务业等支出</t>
  </si>
  <si>
    <t xml:space="preserve">      支持科技进步支出</t>
  </si>
  <si>
    <t>十、其他支出</t>
  </si>
  <si>
    <t xml:space="preserve">   国有资本经营预算支出</t>
  </si>
  <si>
    <t>十一、转移性支出</t>
  </si>
  <si>
    <t xml:space="preserve">   调出资金</t>
  </si>
  <si>
    <t xml:space="preserve">   国有资本经营预算调出资金</t>
  </si>
  <si>
    <t>合     计</t>
  </si>
  <si>
    <t>结转下年支出</t>
  </si>
  <si>
    <r>
      <rPr>
        <sz val="9"/>
        <rFont val="宋体"/>
        <charset val="134"/>
      </rPr>
      <t xml:space="preserve">                     </t>
    </r>
    <r>
      <rPr>
        <b/>
        <sz val="10"/>
        <rFont val="宋体"/>
        <charset val="134"/>
      </rPr>
      <t>总</t>
    </r>
    <r>
      <rPr>
        <b/>
        <sz val="10"/>
        <rFont val="Arial"/>
        <charset val="134"/>
      </rPr>
      <t xml:space="preserve">         </t>
    </r>
    <r>
      <rPr>
        <b/>
        <sz val="10"/>
        <rFont val="宋体"/>
        <charset val="134"/>
      </rPr>
      <t>计</t>
    </r>
  </si>
  <si>
    <t>2018年经开区社会保险基金预算收入决算表</t>
  </si>
  <si>
    <t xml:space="preserve">      单位：万元</t>
  </si>
  <si>
    <t>收入项目</t>
  </si>
  <si>
    <t>决算数为预算数
的%</t>
  </si>
  <si>
    <t>经开区社会保险基金收入合计</t>
  </si>
  <si>
    <t>其中：保险费收入</t>
  </si>
  <si>
    <t xml:space="preserve">      财政补贴收入</t>
  </si>
  <si>
    <t xml:space="preserve">      其他社会保险基金收入</t>
  </si>
  <si>
    <t>一、企业职工基本养老保险基金收入</t>
  </si>
  <si>
    <t xml:space="preserve">      其他基本养老保险基金收入</t>
  </si>
  <si>
    <t>二、机关事业单位基本养老保险基金收入</t>
  </si>
  <si>
    <t>三、城镇职工基本医疗保险基金收入</t>
  </si>
  <si>
    <t>四、工伤保险基金收入</t>
  </si>
  <si>
    <t xml:space="preserve">      其他工伤保险基金收入</t>
  </si>
  <si>
    <t>五、失业保险基金收入</t>
  </si>
  <si>
    <t xml:space="preserve">      其他失业保险基金收入</t>
  </si>
  <si>
    <t>六、生育保险基金收入</t>
  </si>
  <si>
    <t xml:space="preserve">      其他生育养老保险基金收入</t>
  </si>
  <si>
    <t>七、城乡居民基本医疗保险基金收入</t>
  </si>
  <si>
    <t xml:space="preserve">      其他城乡居民基本医疗保险基金收入</t>
  </si>
  <si>
    <t>2018年经开区社会保险基金预算支出决算表</t>
  </si>
  <si>
    <t>支出项目</t>
  </si>
  <si>
    <t>经开区社会保险基金支出合计</t>
  </si>
  <si>
    <t>其中：社会保险待遇支出</t>
  </si>
  <si>
    <t xml:space="preserve">     其他社会保险基金支出</t>
  </si>
  <si>
    <t>一、企业职工基本养老保险基金支出</t>
  </si>
  <si>
    <t>其中：基本养老保险基金支出</t>
  </si>
  <si>
    <t xml:space="preserve">      其他基本养老保险基金支出</t>
  </si>
  <si>
    <t>二、机关事业单位基本养老保险基金支出</t>
  </si>
  <si>
    <t>三、城镇职工基本医疗保险基金支出</t>
  </si>
  <si>
    <t>其中：基本医疗保险待遇支出</t>
  </si>
  <si>
    <t xml:space="preserve">      其他基本医疗保险基金支出</t>
  </si>
  <si>
    <t>四、工伤保险基金支出</t>
  </si>
  <si>
    <t>其中：工伤保险待遇支出</t>
  </si>
  <si>
    <t xml:space="preserve">      其他工伤保险基金支出</t>
  </si>
  <si>
    <t>五、失业保险基金支出</t>
  </si>
  <si>
    <t>其中：失业保险待遇支出</t>
  </si>
  <si>
    <t xml:space="preserve">      其他失业保险基金支出</t>
  </si>
  <si>
    <t>六、生育保险基金支出</t>
  </si>
  <si>
    <t>其中：生育保险待遇支出</t>
  </si>
  <si>
    <t xml:space="preserve">      其他生育保险基金支出</t>
  </si>
  <si>
    <t>七、城乡居民基本医疗保险基金支出</t>
  </si>
  <si>
    <t>其中：城乡居民基本医疗保险待遇支出</t>
  </si>
  <si>
    <t xml:space="preserve">      其他城乡居民基本医疗保险基金支出</t>
  </si>
  <si>
    <t>2018年经开区社会保险基金预算结余表</t>
  </si>
  <si>
    <t>经开区社会保险基金年末滚存结余合计</t>
  </si>
  <si>
    <t>一、企业职工基本养老保险基金年末滚存结余</t>
  </si>
  <si>
    <t>二、机关事业单位基本养老保险基金年末滚存结余</t>
  </si>
  <si>
    <t>三、城镇职工基本医疗保险基金年末滚存结余</t>
  </si>
  <si>
    <t>四、工伤保险基金年末滚存结余</t>
  </si>
  <si>
    <t>五、失业保险基金年末滚存结余</t>
  </si>
  <si>
    <t>六、生育保险基金年末滚存结余</t>
  </si>
  <si>
    <t>七、城乡居民基本医疗保险基金年末滚存结余</t>
  </si>
  <si>
    <t>2018年经开区一般公共预算税收返还及转移支付决算表（分地区）</t>
  </si>
  <si>
    <t>税收返还决算数</t>
  </si>
  <si>
    <t>一般性转移支付决算数</t>
  </si>
  <si>
    <t>专项转移支付决算</t>
  </si>
  <si>
    <t>合 计</t>
  </si>
  <si>
    <t>2018年南昌经济技术开发区一般公共预算(基本)支出决算经济分类录入表</t>
  </si>
  <si>
    <t>科目编码</t>
  </si>
  <si>
    <t>一般公共预算支出</t>
  </si>
  <si>
    <t>一般公共预算基本支出</t>
  </si>
  <si>
    <t>机关工资福利支出</t>
  </si>
  <si>
    <t xml:space="preserve">  工资奖金津补贴</t>
  </si>
  <si>
    <t xml:space="preserve">  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</si>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</sst>
</file>

<file path=xl/styles.xml><?xml version="1.0" encoding="utf-8"?>
<styleSheet xmlns="http://schemas.openxmlformats.org/spreadsheetml/2006/main">
  <numFmts count="12">
    <numFmt numFmtId="176" formatCode="#,##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#,##0.00_ ;\-#,##0.00"/>
    <numFmt numFmtId="178" formatCode="0.00_ "/>
    <numFmt numFmtId="179" formatCode="0.00_);[Red]\(0.00\)"/>
    <numFmt numFmtId="180" formatCode="#,##0.00_ "/>
    <numFmt numFmtId="181" formatCode="0_);[Red]\(0\)"/>
    <numFmt numFmtId="182" formatCode="0.0%"/>
    <numFmt numFmtId="183" formatCode="#,##0_);[Red]\(#,##0\)"/>
  </numFmts>
  <fonts count="3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sz val="2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Helv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/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3" fillId="21" borderId="16" applyNumberFormat="0" applyAlignment="0" applyProtection="0">
      <alignment vertical="center"/>
    </xf>
    <xf numFmtId="0" fontId="32" fillId="21" borderId="15" applyNumberFormat="0" applyAlignment="0" applyProtection="0">
      <alignment vertical="center"/>
    </xf>
    <xf numFmtId="0" fontId="36" fillId="23" borderId="18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6" fillId="0" borderId="0"/>
    <xf numFmtId="0" fontId="22" fillId="0" borderId="0"/>
  </cellStyleXfs>
  <cellXfs count="166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1" xfId="50" applyNumberFormat="1" applyFont="1" applyFill="1" applyBorder="1" applyAlignment="1" applyProtection="1">
      <alignment horizontal="center" vertical="center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77" fontId="9" fillId="0" borderId="7" xfId="0" applyNumberFormat="1" applyFont="1" applyFill="1" applyBorder="1" applyAlignment="1" applyProtection="1">
      <alignment horizontal="right" vertical="center"/>
    </xf>
    <xf numFmtId="10" fontId="3" fillId="0" borderId="1" xfId="0" applyNumberFormat="1" applyFon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177" fontId="9" fillId="0" borderId="1" xfId="0" applyNumberFormat="1" applyFont="1" applyFill="1" applyBorder="1" applyAlignment="1" applyProtection="1">
      <alignment horizontal="right" vertical="center"/>
    </xf>
    <xf numFmtId="179" fontId="0" fillId="0" borderId="5" xfId="0" applyNumberFormat="1" applyBorder="1" applyAlignment="1">
      <alignment horizontal="center" vertical="center"/>
    </xf>
    <xf numFmtId="179" fontId="7" fillId="0" borderId="1" xfId="50" applyNumberFormat="1" applyFont="1" applyFill="1" applyBorder="1" applyAlignment="1" applyProtection="1">
      <alignment horizontal="center" vertical="center"/>
    </xf>
    <xf numFmtId="10" fontId="3" fillId="0" borderId="1" xfId="0" applyNumberFormat="1" applyFont="1" applyFill="1" applyBorder="1">
      <alignment vertical="center"/>
    </xf>
    <xf numFmtId="180" fontId="0" fillId="0" borderId="1" xfId="0" applyNumberFormat="1" applyBorder="1">
      <alignment vertical="center"/>
    </xf>
    <xf numFmtId="181" fontId="0" fillId="0" borderId="5" xfId="0" applyNumberFormat="1" applyBorder="1" applyAlignment="1">
      <alignment horizontal="center" vertical="center"/>
    </xf>
    <xf numFmtId="181" fontId="0" fillId="0" borderId="5" xfId="0" applyNumberFormat="1" applyFill="1" applyBorder="1" applyAlignment="1">
      <alignment horizontal="left" vertical="center"/>
    </xf>
    <xf numFmtId="181" fontId="0" fillId="0" borderId="0" xfId="0" applyNumberFormat="1">
      <alignment vertical="center"/>
    </xf>
    <xf numFmtId="182" fontId="0" fillId="0" borderId="0" xfId="0" applyNumberFormat="1" applyFill="1">
      <alignment vertical="center"/>
    </xf>
    <xf numFmtId="182" fontId="0" fillId="0" borderId="0" xfId="0" applyNumberFormat="1">
      <alignment vertical="center"/>
    </xf>
    <xf numFmtId="0" fontId="4" fillId="0" borderId="2" xfId="50" applyNumberFormat="1" applyFont="1" applyFill="1" applyBorder="1" applyAlignment="1" applyProtection="1">
      <alignment horizontal="center" vertical="center"/>
    </xf>
    <xf numFmtId="181" fontId="4" fillId="0" borderId="1" xfId="50" applyNumberFormat="1" applyFont="1" applyFill="1" applyBorder="1" applyAlignment="1" applyProtection="1">
      <alignment horizontal="center" vertical="center"/>
    </xf>
    <xf numFmtId="181" fontId="4" fillId="0" borderId="1" xfId="50" applyNumberFormat="1" applyFont="1" applyFill="1" applyBorder="1" applyAlignment="1" applyProtection="1">
      <alignment horizontal="center" vertical="center" wrapText="1"/>
    </xf>
    <xf numFmtId="182" fontId="4" fillId="0" borderId="1" xfId="5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83" fontId="2" fillId="0" borderId="1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181" fontId="0" fillId="0" borderId="5" xfId="0" applyNumberFormat="1" applyFill="1" applyBorder="1" applyAlignment="1">
      <alignment horizontal="center" vertical="center"/>
    </xf>
    <xf numFmtId="182" fontId="2" fillId="0" borderId="0" xfId="0" applyNumberFormat="1" applyFont="1">
      <alignment vertical="center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left" vertical="center"/>
    </xf>
    <xf numFmtId="183" fontId="2" fillId="0" borderId="1" xfId="0" applyNumberFormat="1" applyFont="1" applyBorder="1" applyAlignment="1">
      <alignment horizontal="right" vertical="center"/>
    </xf>
    <xf numFmtId="183" fontId="2" fillId="0" borderId="1" xfId="0" applyNumberFormat="1" applyFont="1" applyFill="1" applyBorder="1" applyAlignment="1">
      <alignment horizontal="right" vertical="center"/>
    </xf>
    <xf numFmtId="182" fontId="2" fillId="0" borderId="1" xfId="0" applyNumberFormat="1" applyFont="1" applyFill="1" applyBorder="1">
      <alignment vertical="center"/>
    </xf>
    <xf numFmtId="182" fontId="2" fillId="0" borderId="1" xfId="0" applyNumberFormat="1" applyFont="1" applyBorder="1">
      <alignment vertical="center"/>
    </xf>
    <xf numFmtId="0" fontId="2" fillId="0" borderId="1" xfId="50" applyNumberFormat="1" applyFont="1" applyFill="1" applyBorder="1" applyAlignment="1" applyProtection="1">
      <alignment horizontal="left" vertical="center"/>
    </xf>
    <xf numFmtId="0" fontId="2" fillId="0" borderId="1" xfId="5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0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" fontId="5" fillId="0" borderId="1" xfId="51" applyNumberFormat="1" applyFont="1" applyFill="1" applyBorder="1" applyAlignment="1" applyProtection="1">
      <alignment horizontal="center" vertical="center"/>
      <protection locked="0"/>
    </xf>
    <xf numFmtId="176" fontId="2" fillId="4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183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83" fontId="4" fillId="0" borderId="1" xfId="50" applyNumberFormat="1" applyFont="1" applyFill="1" applyBorder="1" applyAlignment="1" applyProtection="1">
      <alignment horizontal="center" vertical="center"/>
    </xf>
    <xf numFmtId="183" fontId="4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183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50" applyNumberFormat="1" applyFont="1" applyFill="1" applyBorder="1" applyAlignment="1" applyProtection="1">
      <alignment horizontal="center" vertical="center"/>
    </xf>
    <xf numFmtId="178" fontId="4" fillId="0" borderId="1" xfId="50" applyNumberFormat="1" applyFont="1" applyFill="1" applyBorder="1" applyAlignment="1" applyProtection="1">
      <alignment horizontal="center" vertical="center" wrapText="1"/>
    </xf>
    <xf numFmtId="183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>
      <alignment vertical="center"/>
    </xf>
    <xf numFmtId="183" fontId="3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83" fontId="3" fillId="0" borderId="1" xfId="0" applyNumberFormat="1" applyFont="1" applyFill="1" applyBorder="1" applyAlignment="1">
      <alignment vertical="center"/>
    </xf>
    <xf numFmtId="183" fontId="0" fillId="0" borderId="0" xfId="0" applyNumberFormat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181" fontId="11" fillId="0" borderId="0" xfId="0" applyNumberFormat="1" applyFont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183" fontId="2" fillId="0" borderId="1" xfId="17" applyNumberFormat="1" applyFont="1" applyFill="1" applyBorder="1" applyAlignment="1" applyProtection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183" fontId="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4" fontId="15" fillId="0" borderId="1" xfId="0" applyNumberFormat="1" applyFont="1" applyBorder="1" applyAlignment="1">
      <alignment horizontal="right" vertical="center" shrinkToFit="1"/>
    </xf>
    <xf numFmtId="0" fontId="15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6" fontId="0" fillId="4" borderId="2" xfId="0" applyNumberFormat="1" applyFill="1" applyBorder="1" applyAlignment="1">
      <alignment horizontal="center" vertical="center"/>
    </xf>
    <xf numFmtId="176" fontId="0" fillId="4" borderId="6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3" fontId="7" fillId="0" borderId="1" xfId="0" applyNumberFormat="1" applyFont="1" applyBorder="1" applyAlignment="1">
      <alignment horizontal="center" vertical="center"/>
    </xf>
    <xf numFmtId="183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83" fontId="3" fillId="0" borderId="1" xfId="0" applyNumberFormat="1" applyFont="1" applyBorder="1" applyAlignment="1">
      <alignment horizontal="right" vertical="center"/>
    </xf>
    <xf numFmtId="0" fontId="1" fillId="5" borderId="0" xfId="17" applyNumberFormat="1" applyFont="1" applyFill="1" applyAlignment="1" applyProtection="1">
      <alignment horizontal="center" vertical="center"/>
    </xf>
    <xf numFmtId="0" fontId="2" fillId="0" borderId="5" xfId="17" applyNumberFormat="1" applyFont="1" applyFill="1" applyBorder="1" applyAlignment="1" applyProtection="1">
      <alignment horizontal="right" vertical="center"/>
    </xf>
    <xf numFmtId="0" fontId="16" fillId="0" borderId="0" xfId="17"/>
    <xf numFmtId="10" fontId="16" fillId="0" borderId="0" xfId="17" applyNumberFormat="1"/>
    <xf numFmtId="10" fontId="4" fillId="0" borderId="0" xfId="17" applyNumberFormat="1" applyFont="1"/>
    <xf numFmtId="0" fontId="4" fillId="0" borderId="10" xfId="50" applyNumberFormat="1" applyFont="1" applyFill="1" applyBorder="1" applyAlignment="1" applyProtection="1">
      <alignment horizontal="center" vertical="center"/>
    </xf>
    <xf numFmtId="10" fontId="4" fillId="0" borderId="1" xfId="50" applyNumberFormat="1" applyFont="1" applyFill="1" applyBorder="1" applyAlignment="1" applyProtection="1">
      <alignment horizontal="center" vertical="center" wrapText="1"/>
    </xf>
    <xf numFmtId="183" fontId="2" fillId="0" borderId="1" xfId="17" applyNumberFormat="1" applyFont="1" applyFill="1" applyBorder="1" applyAlignment="1" applyProtection="1">
      <alignment horizontal="left" vertical="center"/>
    </xf>
    <xf numFmtId="10" fontId="2" fillId="0" borderId="1" xfId="17" applyNumberFormat="1" applyFont="1" applyBorder="1" applyAlignment="1">
      <alignment horizontal="center" vertical="center"/>
    </xf>
    <xf numFmtId="183" fontId="2" fillId="0" borderId="1" xfId="17" applyNumberFormat="1" applyFont="1" applyBorder="1" applyAlignment="1">
      <alignment horizontal="center" vertical="center"/>
    </xf>
    <xf numFmtId="0" fontId="4" fillId="0" borderId="5" xfId="17" applyNumberFormat="1" applyFont="1" applyFill="1" applyBorder="1" applyAlignment="1" applyProtection="1">
      <alignment horizontal="right" vertical="center"/>
    </xf>
    <xf numFmtId="179" fontId="4" fillId="0" borderId="1" xfId="5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/>
    </xf>
    <xf numFmtId="3" fontId="16" fillId="0" borderId="1" xfId="17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50" applyNumberFormat="1" applyFont="1" applyFill="1" applyAlignment="1" applyProtection="1">
      <alignment horizontal="center" vertical="center"/>
    </xf>
    <xf numFmtId="0" fontId="2" fillId="0" borderId="5" xfId="50" applyNumberFormat="1" applyFont="1" applyFill="1" applyBorder="1" applyAlignment="1" applyProtection="1">
      <alignment horizontal="right" vertical="center"/>
    </xf>
    <xf numFmtId="0" fontId="2" fillId="0" borderId="0" xfId="50" applyNumberFormat="1" applyFont="1" applyFill="1" applyBorder="1" applyAlignment="1" applyProtection="1">
      <alignment horizontal="right" vertical="center"/>
    </xf>
    <xf numFmtId="181" fontId="16" fillId="0" borderId="0" xfId="50" applyNumberFormat="1" applyFont="1" applyAlignment="1">
      <alignment horizontal="right"/>
    </xf>
    <xf numFmtId="0" fontId="16" fillId="0" borderId="0" xfId="50"/>
    <xf numFmtId="179" fontId="16" fillId="0" borderId="0" xfId="50" applyNumberFormat="1"/>
    <xf numFmtId="179" fontId="4" fillId="0" borderId="0" xfId="50" applyNumberFormat="1" applyFont="1"/>
    <xf numFmtId="0" fontId="2" fillId="0" borderId="1" xfId="50" applyNumberFormat="1" applyFont="1" applyFill="1" applyBorder="1" applyAlignment="1" applyProtection="1">
      <alignment vertical="center"/>
    </xf>
    <xf numFmtId="183" fontId="2" fillId="0" borderId="1" xfId="50" applyNumberFormat="1" applyFont="1" applyBorder="1" applyAlignment="1">
      <alignment horizontal="center" vertical="center"/>
    </xf>
    <xf numFmtId="183" fontId="2" fillId="0" borderId="1" xfId="50" applyNumberFormat="1" applyFont="1" applyFill="1" applyBorder="1" applyAlignment="1" applyProtection="1">
      <alignment horizontal="center" vertical="center"/>
    </xf>
    <xf numFmtId="10" fontId="2" fillId="0" borderId="1" xfId="50" applyNumberFormat="1" applyFont="1" applyBorder="1" applyAlignment="1">
      <alignment horizontal="center" vertical="center"/>
    </xf>
    <xf numFmtId="0" fontId="2" fillId="0" borderId="2" xfId="50" applyNumberFormat="1" applyFont="1" applyFill="1" applyBorder="1" applyAlignment="1" applyProtection="1">
      <alignment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2" xfId="5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市本级（录入表）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4年市本级总决算报表" xfId="50"/>
    <cellStyle name="常规_基金定稿3.9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H4" sqref="H4"/>
    </sheetView>
  </sheetViews>
  <sheetFormatPr defaultColWidth="9" defaultRowHeight="13.5" outlineLevelCol="6"/>
  <cols>
    <col min="1" max="1" width="32.125" customWidth="1"/>
    <col min="2" max="7" width="15.625" customWidth="1"/>
  </cols>
  <sheetData>
    <row r="1" ht="22.5" spans="1:7">
      <c r="A1" s="152" t="s">
        <v>0</v>
      </c>
      <c r="B1" s="152"/>
      <c r="C1" s="152"/>
      <c r="D1" s="152"/>
      <c r="E1" s="152"/>
      <c r="F1" s="152"/>
      <c r="G1" s="152"/>
    </row>
    <row r="2" ht="14.25" spans="1:7">
      <c r="A2" s="153"/>
      <c r="B2" s="153"/>
      <c r="C2" s="154"/>
      <c r="D2" s="155"/>
      <c r="E2" s="156"/>
      <c r="F2" s="157"/>
      <c r="G2" s="158" t="s">
        <v>1</v>
      </c>
    </row>
    <row r="3" ht="27" spans="1:7">
      <c r="A3" s="138" t="s">
        <v>2</v>
      </c>
      <c r="B3" s="63" t="s">
        <v>3</v>
      </c>
      <c r="C3" s="97" t="s">
        <v>4</v>
      </c>
      <c r="D3" s="52" t="s">
        <v>5</v>
      </c>
      <c r="E3" s="63" t="s">
        <v>6</v>
      </c>
      <c r="F3" s="144" t="s">
        <v>7</v>
      </c>
      <c r="G3" s="144" t="s">
        <v>8</v>
      </c>
    </row>
    <row r="4" spans="1:7">
      <c r="A4" s="159" t="s">
        <v>9</v>
      </c>
      <c r="B4" s="160">
        <v>129019</v>
      </c>
      <c r="C4" s="161">
        <v>149042</v>
      </c>
      <c r="D4" s="161">
        <v>149042</v>
      </c>
      <c r="E4" s="161">
        <v>156444</v>
      </c>
      <c r="F4" s="162">
        <f>E4/D4</f>
        <v>1.04966385314207</v>
      </c>
      <c r="G4" s="162">
        <f>E4/B4</f>
        <v>1.21256559111449</v>
      </c>
    </row>
    <row r="5" spans="1:7">
      <c r="A5" s="159" t="s">
        <v>10</v>
      </c>
      <c r="B5" s="160">
        <v>46888</v>
      </c>
      <c r="C5" s="161">
        <v>54439</v>
      </c>
      <c r="D5" s="161">
        <v>54439</v>
      </c>
      <c r="E5" s="161">
        <v>52964</v>
      </c>
      <c r="F5" s="162">
        <f t="shared" ref="F5:F14" si="0">E5/D5</f>
        <v>0.972905453810687</v>
      </c>
      <c r="G5" s="162">
        <f t="shared" ref="G5:G28" si="1">E5/B5</f>
        <v>1.12958539498379</v>
      </c>
    </row>
    <row r="6" spans="1:7">
      <c r="A6" s="159" t="s">
        <v>11</v>
      </c>
      <c r="B6" s="160">
        <v>89</v>
      </c>
      <c r="C6" s="161">
        <v>80</v>
      </c>
      <c r="D6" s="161">
        <v>80</v>
      </c>
      <c r="E6" s="161">
        <v>-1</v>
      </c>
      <c r="F6" s="162">
        <f t="shared" si="0"/>
        <v>-0.0125</v>
      </c>
      <c r="G6" s="162">
        <f t="shared" si="1"/>
        <v>-0.0112359550561798</v>
      </c>
    </row>
    <row r="7" spans="1:7">
      <c r="A7" s="159" t="s">
        <v>12</v>
      </c>
      <c r="B7" s="160">
        <v>24801</v>
      </c>
      <c r="C7" s="161">
        <v>27580</v>
      </c>
      <c r="D7" s="161">
        <v>27580</v>
      </c>
      <c r="E7" s="160">
        <v>27853</v>
      </c>
      <c r="F7" s="162">
        <f t="shared" si="0"/>
        <v>1.00989847715736</v>
      </c>
      <c r="G7" s="162">
        <f t="shared" si="1"/>
        <v>1.12305955405024</v>
      </c>
    </row>
    <row r="8" spans="1:7">
      <c r="A8" s="159" t="s">
        <v>13</v>
      </c>
      <c r="B8" s="160">
        <v>5610</v>
      </c>
      <c r="C8" s="161">
        <v>6152</v>
      </c>
      <c r="D8" s="161">
        <v>6152</v>
      </c>
      <c r="E8" s="160">
        <v>7225</v>
      </c>
      <c r="F8" s="162">
        <f t="shared" si="0"/>
        <v>1.17441482444733</v>
      </c>
      <c r="G8" s="162">
        <f t="shared" si="1"/>
        <v>1.28787878787879</v>
      </c>
    </row>
    <row r="9" spans="1:7">
      <c r="A9" s="159" t="s">
        <v>14</v>
      </c>
      <c r="B9" s="160">
        <v>15596</v>
      </c>
      <c r="C9" s="161">
        <v>17513</v>
      </c>
      <c r="D9" s="161">
        <v>17513</v>
      </c>
      <c r="E9" s="160">
        <v>18456</v>
      </c>
      <c r="F9" s="162">
        <f t="shared" si="0"/>
        <v>1.053845714612</v>
      </c>
      <c r="G9" s="162">
        <f t="shared" si="1"/>
        <v>1.18338035393691</v>
      </c>
    </row>
    <row r="10" spans="1:7">
      <c r="A10" s="159" t="s">
        <v>15</v>
      </c>
      <c r="B10" s="160">
        <v>21908</v>
      </c>
      <c r="C10" s="161">
        <v>17445</v>
      </c>
      <c r="D10" s="161">
        <v>17445</v>
      </c>
      <c r="E10" s="160">
        <v>17501</v>
      </c>
      <c r="F10" s="162">
        <f t="shared" si="0"/>
        <v>1.00321008885067</v>
      </c>
      <c r="G10" s="162">
        <f t="shared" si="1"/>
        <v>0.798840606171262</v>
      </c>
    </row>
    <row r="11" spans="1:7">
      <c r="A11" s="163" t="s">
        <v>16</v>
      </c>
      <c r="B11" s="160">
        <v>3689</v>
      </c>
      <c r="C11" s="161">
        <v>3844</v>
      </c>
      <c r="D11" s="161">
        <v>3844</v>
      </c>
      <c r="E11" s="160">
        <v>4233</v>
      </c>
      <c r="F11" s="162">
        <f t="shared" si="0"/>
        <v>1.10119667013528</v>
      </c>
      <c r="G11" s="162">
        <f t="shared" si="1"/>
        <v>1.14746543778802</v>
      </c>
    </row>
    <row r="12" spans="1:7">
      <c r="A12" s="159" t="s">
        <v>17</v>
      </c>
      <c r="B12" s="160">
        <v>14630</v>
      </c>
      <c r="C12" s="161">
        <v>11643</v>
      </c>
      <c r="D12" s="161">
        <v>11643</v>
      </c>
      <c r="E12" s="160">
        <v>12513</v>
      </c>
      <c r="F12" s="162">
        <f t="shared" si="0"/>
        <v>1.07472300953363</v>
      </c>
      <c r="G12" s="162">
        <f t="shared" si="1"/>
        <v>0.855297334244703</v>
      </c>
    </row>
    <row r="13" spans="1:7">
      <c r="A13" s="159" t="s">
        <v>18</v>
      </c>
      <c r="B13" s="160">
        <v>1595</v>
      </c>
      <c r="C13" s="161">
        <v>203</v>
      </c>
      <c r="D13" s="161">
        <v>203</v>
      </c>
      <c r="E13" s="160">
        <v>247</v>
      </c>
      <c r="F13" s="162">
        <f t="shared" si="0"/>
        <v>1.21674876847291</v>
      </c>
      <c r="G13" s="162">
        <f t="shared" si="1"/>
        <v>0.154858934169279</v>
      </c>
    </row>
    <row r="14" spans="1:7">
      <c r="A14" s="159" t="s">
        <v>19</v>
      </c>
      <c r="B14" s="160">
        <v>1986</v>
      </c>
      <c r="C14" s="161">
        <v>1755</v>
      </c>
      <c r="D14" s="161">
        <v>1755</v>
      </c>
      <c r="E14" s="160">
        <v>508</v>
      </c>
      <c r="F14" s="162">
        <f t="shared" si="0"/>
        <v>0.289458689458689</v>
      </c>
      <c r="G14" s="162">
        <f t="shared" si="1"/>
        <v>0.255790533736153</v>
      </c>
    </row>
    <row r="15" spans="1:7">
      <c r="A15" s="159" t="s">
        <v>20</v>
      </c>
      <c r="B15" s="160"/>
      <c r="C15" s="161"/>
      <c r="D15" s="161"/>
      <c r="E15" s="160"/>
      <c r="F15" s="162"/>
      <c r="G15" s="162"/>
    </row>
    <row r="16" spans="1:7">
      <c r="A16" s="159" t="s">
        <v>21</v>
      </c>
      <c r="B16" s="160"/>
      <c r="C16" s="161"/>
      <c r="D16" s="161"/>
      <c r="E16" s="160"/>
      <c r="F16" s="162"/>
      <c r="G16" s="162"/>
    </row>
    <row r="17" spans="1:7">
      <c r="A17" s="164" t="s">
        <v>22</v>
      </c>
      <c r="B17" s="160">
        <v>150927</v>
      </c>
      <c r="C17" s="161">
        <v>166487</v>
      </c>
      <c r="D17" s="161">
        <v>166487</v>
      </c>
      <c r="E17" s="160">
        <v>173945</v>
      </c>
      <c r="F17" s="162">
        <f>E17/D17</f>
        <v>1.04479629040105</v>
      </c>
      <c r="G17" s="162">
        <f t="shared" si="1"/>
        <v>1.15251081648744</v>
      </c>
    </row>
    <row r="18" spans="1:7">
      <c r="A18" s="165"/>
      <c r="B18" s="160"/>
      <c r="C18" s="161"/>
      <c r="D18" s="161"/>
      <c r="E18" s="160"/>
      <c r="F18" s="162"/>
      <c r="G18" s="162"/>
    </row>
    <row r="19" spans="1:7">
      <c r="A19" s="110" t="s">
        <v>23</v>
      </c>
      <c r="B19" s="160">
        <v>7646</v>
      </c>
      <c r="C19" s="160">
        <v>5313</v>
      </c>
      <c r="D19" s="160">
        <v>5313</v>
      </c>
      <c r="E19" s="160">
        <v>7646</v>
      </c>
      <c r="F19" s="162">
        <f>E19/D19</f>
        <v>1.43911161302466</v>
      </c>
      <c r="G19" s="162">
        <f t="shared" si="1"/>
        <v>1</v>
      </c>
    </row>
    <row r="20" spans="1:7">
      <c r="A20" s="110" t="s">
        <v>24</v>
      </c>
      <c r="B20" s="160">
        <v>96715</v>
      </c>
      <c r="C20" s="160">
        <v>39943</v>
      </c>
      <c r="D20" s="160">
        <v>39943</v>
      </c>
      <c r="E20" s="160">
        <v>51743</v>
      </c>
      <c r="F20" s="162">
        <f>E20/D20</f>
        <v>1.29542097488922</v>
      </c>
      <c r="G20" s="162">
        <f t="shared" si="1"/>
        <v>0.535004911337435</v>
      </c>
    </row>
    <row r="21" spans="1:7">
      <c r="A21" s="110" t="s">
        <v>25</v>
      </c>
      <c r="B21" s="160">
        <v>6021</v>
      </c>
      <c r="C21" s="160">
        <v>6345</v>
      </c>
      <c r="D21" s="160">
        <v>6345</v>
      </c>
      <c r="E21" s="160">
        <v>71739</v>
      </c>
      <c r="F21" s="162">
        <f>E21/D21</f>
        <v>11.3063829787234</v>
      </c>
      <c r="G21" s="162">
        <f t="shared" si="1"/>
        <v>11.914798206278</v>
      </c>
    </row>
    <row r="22" spans="1:7">
      <c r="A22" s="110" t="s">
        <v>26</v>
      </c>
      <c r="B22" s="160"/>
      <c r="C22" s="161"/>
      <c r="D22" s="161"/>
      <c r="E22" s="160"/>
      <c r="F22" s="162"/>
      <c r="G22" s="162"/>
    </row>
    <row r="23" spans="1:7">
      <c r="A23" s="102" t="s">
        <v>27</v>
      </c>
      <c r="B23" s="160">
        <v>18347</v>
      </c>
      <c r="C23" s="161"/>
      <c r="D23" s="161"/>
      <c r="E23" s="160">
        <v>84648</v>
      </c>
      <c r="F23" s="162"/>
      <c r="G23" s="162">
        <f t="shared" si="1"/>
        <v>4.61372431460184</v>
      </c>
    </row>
    <row r="24" spans="1:7">
      <c r="A24" s="102" t="s">
        <v>28</v>
      </c>
      <c r="B24" s="160">
        <v>7262</v>
      </c>
      <c r="C24" s="161">
        <v>7262</v>
      </c>
      <c r="D24" s="161">
        <v>7262</v>
      </c>
      <c r="E24" s="160">
        <v>2980</v>
      </c>
      <c r="F24" s="162"/>
      <c r="G24" s="162">
        <f t="shared" si="1"/>
        <v>0.410355274029193</v>
      </c>
    </row>
    <row r="25" spans="1:7">
      <c r="A25" s="102" t="s">
        <v>29</v>
      </c>
      <c r="B25" s="160"/>
      <c r="C25" s="161"/>
      <c r="D25" s="161"/>
      <c r="E25" s="160"/>
      <c r="F25" s="162"/>
      <c r="G25" s="162"/>
    </row>
    <row r="26" spans="1:7">
      <c r="A26" s="102" t="s">
        <v>30</v>
      </c>
      <c r="B26" s="160"/>
      <c r="C26" s="161">
        <v>4542</v>
      </c>
      <c r="D26" s="161">
        <v>4542</v>
      </c>
      <c r="E26" s="160">
        <v>6518</v>
      </c>
      <c r="F26" s="162"/>
      <c r="G26" s="162"/>
    </row>
    <row r="27" spans="1:7">
      <c r="A27" s="102" t="s">
        <v>31</v>
      </c>
      <c r="B27" s="160">
        <v>1633</v>
      </c>
      <c r="C27" s="161">
        <v>7683</v>
      </c>
      <c r="D27" s="161">
        <v>7683</v>
      </c>
      <c r="E27" s="160">
        <v>23700</v>
      </c>
      <c r="F27" s="162"/>
      <c r="G27" s="162">
        <f t="shared" si="1"/>
        <v>14.5131659522352</v>
      </c>
    </row>
    <row r="28" spans="1:7">
      <c r="A28" s="70" t="s">
        <v>32</v>
      </c>
      <c r="B28" s="160">
        <v>288551</v>
      </c>
      <c r="C28" s="161">
        <f>SUM(C17:C27)</f>
        <v>237575</v>
      </c>
      <c r="D28" s="161">
        <f>SUM(D17:D27)</f>
        <v>237575</v>
      </c>
      <c r="E28" s="160">
        <v>422919</v>
      </c>
      <c r="F28" s="162">
        <f>E28/D28</f>
        <v>1.7801494264969</v>
      </c>
      <c r="G28" s="162">
        <f t="shared" si="1"/>
        <v>1.465664648537</v>
      </c>
    </row>
    <row r="30" spans="5:5">
      <c r="E30" s="105"/>
    </row>
    <row r="32" spans="2:2">
      <c r="B32" s="105"/>
    </row>
  </sheetData>
  <mergeCells count="2">
    <mergeCell ref="A1:G1"/>
    <mergeCell ref="A2:B2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B19" sqref="B19"/>
    </sheetView>
  </sheetViews>
  <sheetFormatPr defaultColWidth="9" defaultRowHeight="13.5" outlineLevelRow="3" outlineLevelCol="1"/>
  <cols>
    <col min="1" max="1" width="32.25" customWidth="1"/>
    <col min="2" max="2" width="40.625" customWidth="1"/>
  </cols>
  <sheetData>
    <row r="1" ht="42" customHeight="1" spans="1:2">
      <c r="A1" s="24" t="s">
        <v>499</v>
      </c>
      <c r="B1" s="24"/>
    </row>
    <row r="2" ht="24.95" customHeight="1" spans="1:2">
      <c r="A2" s="80"/>
      <c r="B2" s="81" t="s">
        <v>34</v>
      </c>
    </row>
    <row r="3" ht="24.95" customHeight="1" spans="1:2">
      <c r="A3" s="82" t="s">
        <v>500</v>
      </c>
      <c r="B3" s="82" t="s">
        <v>501</v>
      </c>
    </row>
    <row r="4" ht="24.95" customHeight="1" spans="1:2">
      <c r="A4" s="83" t="s">
        <v>371</v>
      </c>
      <c r="B4" s="84">
        <v>6422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H19" sqref="H19"/>
    </sheetView>
  </sheetViews>
  <sheetFormatPr defaultColWidth="9" defaultRowHeight="13.5" outlineLevelCol="2"/>
  <cols>
    <col min="1" max="1" width="49.875" customWidth="1"/>
    <col min="2" max="2" width="16.625" customWidth="1"/>
    <col min="3" max="3" width="14.75" customWidth="1"/>
  </cols>
  <sheetData>
    <row r="1" ht="30" customHeight="1" spans="1:3">
      <c r="A1" s="75" t="s">
        <v>502</v>
      </c>
      <c r="B1" s="75"/>
      <c r="C1" s="75"/>
    </row>
    <row r="2" ht="30" customHeight="1"/>
    <row r="3" ht="30" customHeight="1" spans="1:3">
      <c r="A3" s="14" t="s">
        <v>283</v>
      </c>
      <c r="B3" s="14" t="s">
        <v>6</v>
      </c>
      <c r="C3" s="76" t="s">
        <v>8</v>
      </c>
    </row>
    <row r="4" ht="30" customHeight="1" spans="1:3">
      <c r="A4" s="77" t="s">
        <v>503</v>
      </c>
      <c r="B4" s="78"/>
      <c r="C4" s="38"/>
    </row>
    <row r="5" ht="30" customHeight="1" spans="1:3">
      <c r="A5" s="77" t="s">
        <v>504</v>
      </c>
      <c r="B5" s="78"/>
      <c r="C5" s="38"/>
    </row>
    <row r="6" ht="30" customHeight="1" spans="1:3">
      <c r="A6" s="77" t="s">
        <v>505</v>
      </c>
      <c r="B6" s="78">
        <v>6422</v>
      </c>
      <c r="C6" s="79">
        <v>0.6083</v>
      </c>
    </row>
    <row r="7" ht="30" customHeight="1" spans="1:3">
      <c r="A7" s="77" t="s">
        <v>506</v>
      </c>
      <c r="B7" s="78"/>
      <c r="C7" s="38"/>
    </row>
    <row r="8" ht="30" customHeight="1" spans="1:3">
      <c r="A8" s="77" t="s">
        <v>507</v>
      </c>
      <c r="B8" s="78"/>
      <c r="C8" s="38"/>
    </row>
    <row r="9" ht="30" customHeight="1" spans="1:3">
      <c r="A9" s="77" t="s">
        <v>508</v>
      </c>
      <c r="B9" s="78"/>
      <c r="C9" s="38"/>
    </row>
    <row r="10" ht="30" customHeight="1" spans="1:3">
      <c r="A10" s="78" t="s">
        <v>509</v>
      </c>
      <c r="B10" s="78">
        <v>6422</v>
      </c>
      <c r="C10" s="79">
        <v>0.6083</v>
      </c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1" sqref="A1:E1"/>
    </sheetView>
  </sheetViews>
  <sheetFormatPr defaultColWidth="9" defaultRowHeight="13.5" outlineLevelRow="3" outlineLevelCol="4"/>
  <cols>
    <col min="1" max="1" width="20.625" customWidth="1"/>
    <col min="2" max="5" width="16.625" customWidth="1"/>
  </cols>
  <sheetData>
    <row r="1" ht="39.95" customHeight="1" spans="1:5">
      <c r="A1" s="71" t="s">
        <v>510</v>
      </c>
      <c r="B1" s="71"/>
      <c r="C1" s="71"/>
      <c r="D1" s="71"/>
      <c r="E1" s="71"/>
    </row>
    <row r="2" ht="39.95" customHeight="1" spans="5:5">
      <c r="E2" s="72" t="s">
        <v>34</v>
      </c>
    </row>
    <row r="3" ht="39.95" customHeight="1" spans="1:5">
      <c r="A3" s="14" t="s">
        <v>500</v>
      </c>
      <c r="B3" s="14" t="s">
        <v>511</v>
      </c>
      <c r="C3" s="14"/>
      <c r="D3" s="14" t="s">
        <v>512</v>
      </c>
      <c r="E3" s="14"/>
    </row>
    <row r="4" ht="39.95" customHeight="1" spans="1:5">
      <c r="A4" s="14" t="s">
        <v>371</v>
      </c>
      <c r="B4" s="73">
        <v>476604</v>
      </c>
      <c r="C4" s="74"/>
      <c r="D4" s="73"/>
      <c r="E4" s="74"/>
    </row>
  </sheetData>
  <mergeCells count="5">
    <mergeCell ref="A1:E1"/>
    <mergeCell ref="B3:C3"/>
    <mergeCell ref="D3:E3"/>
    <mergeCell ref="B4:C4"/>
    <mergeCell ref="D4:E4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D37" sqref="D37"/>
    </sheetView>
  </sheetViews>
  <sheetFormatPr defaultColWidth="9" defaultRowHeight="13.5" outlineLevelCol="6"/>
  <cols>
    <col min="1" max="1" width="29.75" customWidth="1"/>
    <col min="2" max="7" width="12.625" customWidth="1"/>
  </cols>
  <sheetData>
    <row r="1" ht="22.5" spans="1:7">
      <c r="A1" s="24" t="s">
        <v>513</v>
      </c>
      <c r="B1" s="24"/>
      <c r="C1" s="24"/>
      <c r="D1" s="24"/>
      <c r="E1" s="24"/>
      <c r="F1" s="24"/>
      <c r="G1" s="24"/>
    </row>
    <row r="2" spans="1:7">
      <c r="A2" s="26"/>
      <c r="B2" s="45"/>
      <c r="C2" s="45"/>
      <c r="D2" s="61"/>
      <c r="E2" s="47"/>
      <c r="F2" s="48"/>
      <c r="G2" s="62" t="s">
        <v>34</v>
      </c>
    </row>
    <row r="3" ht="27" spans="1:7">
      <c r="A3" s="63" t="s">
        <v>514</v>
      </c>
      <c r="B3" s="52" t="s">
        <v>3</v>
      </c>
      <c r="C3" s="52" t="s">
        <v>4</v>
      </c>
      <c r="D3" s="52" t="s">
        <v>5</v>
      </c>
      <c r="E3" s="52" t="s">
        <v>6</v>
      </c>
      <c r="F3" s="53" t="s">
        <v>7</v>
      </c>
      <c r="G3" s="53" t="s">
        <v>8</v>
      </c>
    </row>
    <row r="4" spans="1:7">
      <c r="A4" s="64" t="s">
        <v>515</v>
      </c>
      <c r="B4" s="65"/>
      <c r="C4" s="65"/>
      <c r="D4" s="66"/>
      <c r="E4" s="66"/>
      <c r="F4" s="67"/>
      <c r="G4" s="68"/>
    </row>
    <row r="5" spans="1:7">
      <c r="A5" s="69" t="s">
        <v>516</v>
      </c>
      <c r="B5" s="65"/>
      <c r="C5" s="65"/>
      <c r="D5" s="66"/>
      <c r="E5" s="66"/>
      <c r="F5" s="67"/>
      <c r="G5" s="68"/>
    </row>
    <row r="6" spans="1:7">
      <c r="A6" s="69" t="s">
        <v>517</v>
      </c>
      <c r="B6" s="65"/>
      <c r="C6" s="65"/>
      <c r="D6" s="66"/>
      <c r="E6" s="66"/>
      <c r="F6" s="67"/>
      <c r="G6" s="68"/>
    </row>
    <row r="7" spans="1:7">
      <c r="A7" s="69" t="s">
        <v>518</v>
      </c>
      <c r="B7" s="65"/>
      <c r="C7" s="65"/>
      <c r="D7" s="66"/>
      <c r="E7" s="66"/>
      <c r="F7" s="67"/>
      <c r="G7" s="68"/>
    </row>
    <row r="8" spans="1:7">
      <c r="A8" s="69" t="s">
        <v>519</v>
      </c>
      <c r="B8" s="65"/>
      <c r="C8" s="65"/>
      <c r="D8" s="66"/>
      <c r="E8" s="66"/>
      <c r="F8" s="67"/>
      <c r="G8" s="68"/>
    </row>
    <row r="9" spans="1:7">
      <c r="A9" s="69" t="s">
        <v>520</v>
      </c>
      <c r="B9" s="65"/>
      <c r="C9" s="65"/>
      <c r="D9" s="66"/>
      <c r="E9" s="66"/>
      <c r="F9" s="67"/>
      <c r="G9" s="68"/>
    </row>
    <row r="10" spans="1:7">
      <c r="A10" s="69" t="s">
        <v>521</v>
      </c>
      <c r="B10" s="65"/>
      <c r="C10" s="65"/>
      <c r="D10" s="66"/>
      <c r="E10" s="66"/>
      <c r="F10" s="67"/>
      <c r="G10" s="68"/>
    </row>
    <row r="11" spans="1:7">
      <c r="A11" s="69" t="s">
        <v>522</v>
      </c>
      <c r="B11" s="65"/>
      <c r="C11" s="65"/>
      <c r="D11" s="66"/>
      <c r="E11" s="66"/>
      <c r="F11" s="67"/>
      <c r="G11" s="68"/>
    </row>
    <row r="12" spans="1:7">
      <c r="A12" s="69" t="s">
        <v>523</v>
      </c>
      <c r="B12" s="65"/>
      <c r="C12" s="65"/>
      <c r="D12" s="66"/>
      <c r="E12" s="66"/>
      <c r="F12" s="67"/>
      <c r="G12" s="68"/>
    </row>
    <row r="13" spans="1:7">
      <c r="A13" s="69" t="s">
        <v>524</v>
      </c>
      <c r="B13" s="65"/>
      <c r="C13" s="65"/>
      <c r="D13" s="66"/>
      <c r="E13" s="66"/>
      <c r="F13" s="67"/>
      <c r="G13" s="68"/>
    </row>
    <row r="14" spans="1:7">
      <c r="A14" s="69" t="s">
        <v>525</v>
      </c>
      <c r="B14" s="65"/>
      <c r="C14" s="65"/>
      <c r="D14" s="66"/>
      <c r="E14" s="66"/>
      <c r="F14" s="67"/>
      <c r="G14" s="68"/>
    </row>
    <row r="15" spans="1:7">
      <c r="A15" s="69" t="s">
        <v>526</v>
      </c>
      <c r="B15" s="65"/>
      <c r="C15" s="65"/>
      <c r="D15" s="66"/>
      <c r="E15" s="66"/>
      <c r="F15" s="67"/>
      <c r="G15" s="68"/>
    </row>
    <row r="16" spans="1:7">
      <c r="A16" s="69" t="s">
        <v>527</v>
      </c>
      <c r="B16" s="65"/>
      <c r="C16" s="65"/>
      <c r="D16" s="66"/>
      <c r="E16" s="66"/>
      <c r="F16" s="67"/>
      <c r="G16" s="68"/>
    </row>
    <row r="17" spans="1:7">
      <c r="A17" s="69" t="s">
        <v>528</v>
      </c>
      <c r="B17" s="65"/>
      <c r="C17" s="65"/>
      <c r="D17" s="66"/>
      <c r="E17" s="66"/>
      <c r="F17" s="67"/>
      <c r="G17" s="68"/>
    </row>
    <row r="18" spans="1:7">
      <c r="A18" s="69" t="s">
        <v>529</v>
      </c>
      <c r="B18" s="65"/>
      <c r="C18" s="65"/>
      <c r="D18" s="66"/>
      <c r="E18" s="66"/>
      <c r="F18" s="67"/>
      <c r="G18" s="68"/>
    </row>
    <row r="19" spans="1:7">
      <c r="A19" s="69" t="s">
        <v>530</v>
      </c>
      <c r="B19" s="65"/>
      <c r="C19" s="65"/>
      <c r="D19" s="66"/>
      <c r="E19" s="66"/>
      <c r="F19" s="67"/>
      <c r="G19" s="68"/>
    </row>
    <row r="20" spans="1:7">
      <c r="A20" s="64" t="s">
        <v>531</v>
      </c>
      <c r="B20" s="65"/>
      <c r="C20" s="65"/>
      <c r="D20" s="66"/>
      <c r="E20" s="66"/>
      <c r="F20" s="67"/>
      <c r="G20" s="68"/>
    </row>
    <row r="21" spans="1:7">
      <c r="A21" s="69" t="s">
        <v>532</v>
      </c>
      <c r="B21" s="65"/>
      <c r="C21" s="65"/>
      <c r="D21" s="66"/>
      <c r="E21" s="66"/>
      <c r="F21" s="67"/>
      <c r="G21" s="68"/>
    </row>
    <row r="22" spans="1:7">
      <c r="A22" s="69" t="s">
        <v>533</v>
      </c>
      <c r="B22" s="65"/>
      <c r="C22" s="65"/>
      <c r="D22" s="66"/>
      <c r="E22" s="66"/>
      <c r="F22" s="67"/>
      <c r="G22" s="68"/>
    </row>
    <row r="23" spans="1:7">
      <c r="A23" s="64" t="s">
        <v>534</v>
      </c>
      <c r="B23" s="65"/>
      <c r="C23" s="65"/>
      <c r="D23" s="66"/>
      <c r="E23" s="66"/>
      <c r="F23" s="67"/>
      <c r="G23" s="68"/>
    </row>
    <row r="24" spans="1:7">
      <c r="A24" s="69" t="s">
        <v>535</v>
      </c>
      <c r="B24" s="65"/>
      <c r="C24" s="65"/>
      <c r="D24" s="66"/>
      <c r="E24" s="66"/>
      <c r="F24" s="67"/>
      <c r="G24" s="68"/>
    </row>
    <row r="25" spans="1:7">
      <c r="A25" s="64" t="s">
        <v>536</v>
      </c>
      <c r="B25" s="65"/>
      <c r="C25" s="65"/>
      <c r="D25" s="66"/>
      <c r="E25" s="66"/>
      <c r="F25" s="67"/>
      <c r="G25" s="68"/>
    </row>
    <row r="26" spans="1:7">
      <c r="A26" s="64" t="s">
        <v>537</v>
      </c>
      <c r="B26" s="65"/>
      <c r="C26" s="65"/>
      <c r="D26" s="66"/>
      <c r="E26" s="66"/>
      <c r="F26" s="67"/>
      <c r="G26" s="68"/>
    </row>
    <row r="27" spans="1:7">
      <c r="A27" s="70" t="s">
        <v>538</v>
      </c>
      <c r="B27" s="65"/>
      <c r="C27" s="65"/>
      <c r="D27" s="66"/>
      <c r="E27" s="66"/>
      <c r="F27" s="67"/>
      <c r="G27" s="68"/>
    </row>
    <row r="28" spans="1:7">
      <c r="A28" s="70" t="s">
        <v>539</v>
      </c>
      <c r="B28" s="65"/>
      <c r="C28" s="65"/>
      <c r="D28" s="66"/>
      <c r="E28" s="65"/>
      <c r="F28" s="67"/>
      <c r="G28" s="68"/>
    </row>
  </sheetData>
  <mergeCells count="1">
    <mergeCell ref="A1:G1"/>
  </mergeCells>
  <pageMargins left="0.7" right="0.7" top="0.75" bottom="0.75" header="0.3" footer="0.3"/>
  <pageSetup paperSize="9" scale="8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workbookViewId="0">
      <selection activeCell="I17" sqref="I17"/>
    </sheetView>
  </sheetViews>
  <sheetFormatPr defaultColWidth="9" defaultRowHeight="13.5" outlineLevelCol="6"/>
  <sheetData>
    <row r="1" ht="22.5" spans="1:7">
      <c r="A1" s="24" t="s">
        <v>540</v>
      </c>
      <c r="B1" s="24"/>
      <c r="C1" s="24"/>
      <c r="D1" s="24"/>
      <c r="E1" s="24"/>
      <c r="F1" s="24"/>
      <c r="G1" s="24"/>
    </row>
    <row r="2" spans="1:7">
      <c r="A2" s="25"/>
      <c r="B2" s="45"/>
      <c r="C2" s="45"/>
      <c r="D2" s="46"/>
      <c r="E2" s="47"/>
      <c r="F2" s="48"/>
      <c r="G2" s="49" t="s">
        <v>541</v>
      </c>
    </row>
    <row r="3" ht="40.5" spans="1:7">
      <c r="A3" s="50" t="s">
        <v>514</v>
      </c>
      <c r="B3" s="51" t="s">
        <v>3</v>
      </c>
      <c r="C3" s="51" t="s">
        <v>4</v>
      </c>
      <c r="D3" s="52" t="s">
        <v>5</v>
      </c>
      <c r="E3" s="52" t="s">
        <v>6</v>
      </c>
      <c r="F3" s="53" t="s">
        <v>7</v>
      </c>
      <c r="G3" s="53" t="s">
        <v>8</v>
      </c>
    </row>
    <row r="4" ht="22.5" spans="1:7">
      <c r="A4" s="54" t="s">
        <v>542</v>
      </c>
      <c r="B4" s="55"/>
      <c r="C4" s="55"/>
      <c r="D4" s="55"/>
      <c r="E4" s="55"/>
      <c r="F4" s="56"/>
      <c r="G4" s="57"/>
    </row>
    <row r="5" ht="33.75" spans="1:7">
      <c r="A5" s="54" t="s">
        <v>543</v>
      </c>
      <c r="B5" s="55"/>
      <c r="C5" s="55"/>
      <c r="D5" s="55"/>
      <c r="E5" s="55"/>
      <c r="F5" s="56"/>
      <c r="G5" s="57"/>
    </row>
    <row r="6" ht="33.75" spans="1:7">
      <c r="A6" s="58" t="s">
        <v>544</v>
      </c>
      <c r="B6" s="55"/>
      <c r="C6" s="55"/>
      <c r="D6" s="55"/>
      <c r="E6" s="55"/>
      <c r="F6" s="56"/>
      <c r="G6" s="57"/>
    </row>
    <row r="7" ht="33.75" spans="1:7">
      <c r="A7" s="59" t="s">
        <v>545</v>
      </c>
      <c r="B7" s="55"/>
      <c r="C7" s="55"/>
      <c r="D7" s="55"/>
      <c r="E7" s="55"/>
      <c r="F7" s="56"/>
      <c r="G7" s="57"/>
    </row>
    <row r="8" ht="33.75" spans="1:7">
      <c r="A8" s="59" t="s">
        <v>546</v>
      </c>
      <c r="B8" s="55"/>
      <c r="C8" s="55"/>
      <c r="D8" s="55"/>
      <c r="E8" s="55"/>
      <c r="F8" s="56"/>
      <c r="G8" s="57"/>
    </row>
    <row r="9" ht="33.75" spans="1:7">
      <c r="A9" s="59" t="s">
        <v>547</v>
      </c>
      <c r="B9" s="55"/>
      <c r="C9" s="55"/>
      <c r="D9" s="55"/>
      <c r="E9" s="55"/>
      <c r="F9" s="56"/>
      <c r="G9" s="57"/>
    </row>
    <row r="10" ht="22.5" spans="1:7">
      <c r="A10" s="59" t="s">
        <v>548</v>
      </c>
      <c r="B10" s="55"/>
      <c r="C10" s="55"/>
      <c r="D10" s="55"/>
      <c r="E10" s="55"/>
      <c r="F10" s="56"/>
      <c r="G10" s="57"/>
    </row>
    <row r="11" ht="33.75" spans="1:7">
      <c r="A11" s="59" t="s">
        <v>549</v>
      </c>
      <c r="B11" s="55"/>
      <c r="C11" s="55"/>
      <c r="D11" s="55"/>
      <c r="E11" s="55"/>
      <c r="F11" s="56"/>
      <c r="G11" s="57"/>
    </row>
    <row r="12" ht="22.5" spans="1:7">
      <c r="A12" s="54" t="s">
        <v>550</v>
      </c>
      <c r="B12" s="55"/>
      <c r="C12" s="55"/>
      <c r="D12" s="55"/>
      <c r="E12" s="55"/>
      <c r="F12" s="56"/>
      <c r="G12" s="57"/>
    </row>
    <row r="13" ht="33.75" spans="1:7">
      <c r="A13" s="54" t="s">
        <v>543</v>
      </c>
      <c r="B13" s="55"/>
      <c r="C13" s="55"/>
      <c r="D13" s="55"/>
      <c r="E13" s="55"/>
      <c r="F13" s="56"/>
      <c r="G13" s="57"/>
    </row>
    <row r="14" ht="33.75" spans="1:7">
      <c r="A14" s="58" t="s">
        <v>544</v>
      </c>
      <c r="B14" s="55"/>
      <c r="C14" s="55"/>
      <c r="D14" s="55"/>
      <c r="E14" s="55"/>
      <c r="F14" s="56"/>
      <c r="G14" s="57"/>
    </row>
    <row r="15" ht="33.75" spans="1:7">
      <c r="A15" s="59" t="s">
        <v>545</v>
      </c>
      <c r="B15" s="55"/>
      <c r="C15" s="55"/>
      <c r="D15" s="55"/>
      <c r="E15" s="55"/>
      <c r="F15" s="56"/>
      <c r="G15" s="57"/>
    </row>
    <row r="16" ht="33.75" spans="1:7">
      <c r="A16" s="59" t="s">
        <v>546</v>
      </c>
      <c r="B16" s="55"/>
      <c r="C16" s="55"/>
      <c r="D16" s="55"/>
      <c r="E16" s="55"/>
      <c r="F16" s="56"/>
      <c r="G16" s="57"/>
    </row>
    <row r="17" ht="33.75" spans="1:7">
      <c r="A17" s="59" t="s">
        <v>547</v>
      </c>
      <c r="B17" s="55"/>
      <c r="C17" s="55"/>
      <c r="D17" s="55"/>
      <c r="E17" s="55"/>
      <c r="F17" s="56"/>
      <c r="G17" s="57"/>
    </row>
    <row r="18" ht="22.5" spans="1:7">
      <c r="A18" s="59" t="s">
        <v>548</v>
      </c>
      <c r="B18" s="55"/>
      <c r="C18" s="55"/>
      <c r="D18" s="55"/>
      <c r="E18" s="55"/>
      <c r="F18" s="56"/>
      <c r="G18" s="57"/>
    </row>
    <row r="19" ht="33.75" spans="1:7">
      <c r="A19" s="59" t="s">
        <v>549</v>
      </c>
      <c r="B19" s="55"/>
      <c r="C19" s="55"/>
      <c r="D19" s="55"/>
      <c r="E19" s="55"/>
      <c r="F19" s="56"/>
      <c r="G19" s="57"/>
    </row>
    <row r="20" ht="22.5" spans="1:7">
      <c r="A20" s="60" t="s">
        <v>551</v>
      </c>
      <c r="B20" s="55"/>
      <c r="C20" s="55"/>
      <c r="D20" s="55"/>
      <c r="E20" s="55"/>
      <c r="F20" s="56"/>
      <c r="G20" s="57"/>
    </row>
    <row r="21" ht="33.75" spans="1:7">
      <c r="A21" s="60" t="s">
        <v>543</v>
      </c>
      <c r="B21" s="55"/>
      <c r="C21" s="55"/>
      <c r="D21" s="55"/>
      <c r="E21" s="55"/>
      <c r="F21" s="56"/>
      <c r="G21" s="57"/>
    </row>
    <row r="22" ht="33.75" spans="1:7">
      <c r="A22" s="59" t="s">
        <v>544</v>
      </c>
      <c r="B22" s="55"/>
      <c r="C22" s="55"/>
      <c r="D22" s="55"/>
      <c r="E22" s="55"/>
      <c r="F22" s="56"/>
      <c r="G22" s="57"/>
    </row>
    <row r="23" ht="33.75" spans="1:7">
      <c r="A23" s="59" t="s">
        <v>545</v>
      </c>
      <c r="B23" s="55"/>
      <c r="C23" s="55"/>
      <c r="D23" s="55"/>
      <c r="E23" s="55"/>
      <c r="F23" s="56"/>
      <c r="G23" s="57"/>
    </row>
    <row r="24" ht="33.75" spans="1:7">
      <c r="A24" s="59" t="s">
        <v>546</v>
      </c>
      <c r="B24" s="55"/>
      <c r="C24" s="55"/>
      <c r="D24" s="55"/>
      <c r="E24" s="55"/>
      <c r="F24" s="56"/>
      <c r="G24" s="57"/>
    </row>
    <row r="25" ht="33.75" spans="1:7">
      <c r="A25" s="59" t="s">
        <v>547</v>
      </c>
      <c r="B25" s="55"/>
      <c r="C25" s="55"/>
      <c r="D25" s="55"/>
      <c r="E25" s="55"/>
      <c r="F25" s="56"/>
      <c r="G25" s="57"/>
    </row>
    <row r="26" ht="22.5" spans="1:7">
      <c r="A26" s="59" t="s">
        <v>548</v>
      </c>
      <c r="B26" s="55"/>
      <c r="C26" s="55"/>
      <c r="D26" s="55"/>
      <c r="E26" s="55"/>
      <c r="F26" s="56"/>
      <c r="G26" s="57"/>
    </row>
    <row r="27" ht="33.75" spans="1:7">
      <c r="A27" s="59" t="s">
        <v>549</v>
      </c>
      <c r="B27" s="55"/>
      <c r="C27" s="55"/>
      <c r="D27" s="55"/>
      <c r="E27" s="55"/>
      <c r="F27" s="56"/>
      <c r="G27" s="57"/>
    </row>
    <row r="28" ht="33.75" spans="1:7">
      <c r="A28" s="60" t="s">
        <v>552</v>
      </c>
      <c r="B28" s="55"/>
      <c r="C28" s="55"/>
      <c r="D28" s="55"/>
      <c r="E28" s="55"/>
      <c r="F28" s="56"/>
      <c r="G28" s="57"/>
    </row>
    <row r="29" ht="33.75" spans="1:7">
      <c r="A29" s="60" t="s">
        <v>543</v>
      </c>
      <c r="B29" s="55"/>
      <c r="C29" s="55"/>
      <c r="D29" s="55"/>
      <c r="E29" s="55"/>
      <c r="F29" s="56"/>
      <c r="G29" s="57"/>
    </row>
    <row r="30" ht="33.75" spans="1:7">
      <c r="A30" s="59" t="s">
        <v>544</v>
      </c>
      <c r="B30" s="55"/>
      <c r="C30" s="55"/>
      <c r="D30" s="55"/>
      <c r="E30" s="55"/>
      <c r="F30" s="56"/>
      <c r="G30" s="57"/>
    </row>
    <row r="31" ht="33.75" spans="1:7">
      <c r="A31" s="59" t="s">
        <v>545</v>
      </c>
      <c r="B31" s="55"/>
      <c r="C31" s="55"/>
      <c r="D31" s="55"/>
      <c r="E31" s="55"/>
      <c r="F31" s="56"/>
      <c r="G31" s="57"/>
    </row>
    <row r="32" ht="33.75" spans="1:7">
      <c r="A32" s="59" t="s">
        <v>546</v>
      </c>
      <c r="B32" s="55"/>
      <c r="C32" s="55"/>
      <c r="D32" s="55"/>
      <c r="E32" s="55"/>
      <c r="F32" s="56"/>
      <c r="G32" s="57"/>
    </row>
    <row r="33" ht="33.75" spans="1:7">
      <c r="A33" s="59" t="s">
        <v>547</v>
      </c>
      <c r="B33" s="55"/>
      <c r="C33" s="55"/>
      <c r="D33" s="55"/>
      <c r="E33" s="55"/>
      <c r="F33" s="56"/>
      <c r="G33" s="57"/>
    </row>
    <row r="34" ht="33.75" spans="1:7">
      <c r="A34" s="59" t="s">
        <v>553</v>
      </c>
      <c r="B34" s="55"/>
      <c r="C34" s="55"/>
      <c r="D34" s="55"/>
      <c r="E34" s="55"/>
      <c r="F34" s="56"/>
      <c r="G34" s="57"/>
    </row>
    <row r="35" ht="22.5" spans="1:7">
      <c r="A35" s="59" t="s">
        <v>548</v>
      </c>
      <c r="B35" s="55"/>
      <c r="C35" s="55"/>
      <c r="D35" s="55"/>
      <c r="E35" s="55"/>
      <c r="F35" s="56"/>
      <c r="G35" s="57"/>
    </row>
    <row r="36" ht="33.75" spans="1:7">
      <c r="A36" s="59" t="s">
        <v>549</v>
      </c>
      <c r="B36" s="55"/>
      <c r="C36" s="55"/>
      <c r="D36" s="55"/>
      <c r="E36" s="55"/>
      <c r="F36" s="56"/>
      <c r="G36" s="57"/>
    </row>
    <row r="37" ht="22.5" spans="1:7">
      <c r="A37" s="59" t="s">
        <v>554</v>
      </c>
      <c r="B37" s="55"/>
      <c r="C37" s="55"/>
      <c r="D37" s="55"/>
      <c r="E37" s="55"/>
      <c r="F37" s="56"/>
      <c r="G37" s="57"/>
    </row>
    <row r="38" ht="33.75" spans="1:7">
      <c r="A38" s="60" t="s">
        <v>543</v>
      </c>
      <c r="B38" s="55"/>
      <c r="C38" s="55"/>
      <c r="D38" s="55"/>
      <c r="E38" s="55"/>
      <c r="F38" s="56"/>
      <c r="G38" s="57"/>
    </row>
    <row r="39" ht="33.75" spans="1:7">
      <c r="A39" s="59" t="s">
        <v>544</v>
      </c>
      <c r="B39" s="55"/>
      <c r="C39" s="55"/>
      <c r="D39" s="55"/>
      <c r="E39" s="55"/>
      <c r="F39" s="56"/>
      <c r="G39" s="57"/>
    </row>
    <row r="40" ht="33.75" spans="1:7">
      <c r="A40" s="59" t="s">
        <v>545</v>
      </c>
      <c r="B40" s="55"/>
      <c r="C40" s="55"/>
      <c r="D40" s="55"/>
      <c r="E40" s="55"/>
      <c r="F40" s="56"/>
      <c r="G40" s="57"/>
    </row>
    <row r="41" ht="33.75" spans="1:7">
      <c r="A41" s="59" t="s">
        <v>546</v>
      </c>
      <c r="B41" s="55"/>
      <c r="C41" s="55"/>
      <c r="D41" s="55"/>
      <c r="E41" s="55"/>
      <c r="F41" s="56"/>
      <c r="G41" s="57"/>
    </row>
    <row r="42" ht="33.75" spans="1:7">
      <c r="A42" s="59" t="s">
        <v>547</v>
      </c>
      <c r="B42" s="55"/>
      <c r="C42" s="55"/>
      <c r="D42" s="55"/>
      <c r="E42" s="55"/>
      <c r="F42" s="56"/>
      <c r="G42" s="57"/>
    </row>
    <row r="43" ht="33.75" spans="1:7">
      <c r="A43" s="59" t="s">
        <v>555</v>
      </c>
      <c r="B43" s="55"/>
      <c r="C43" s="55"/>
      <c r="D43" s="55"/>
      <c r="E43" s="55"/>
      <c r="F43" s="56"/>
      <c r="G43" s="57"/>
    </row>
    <row r="44" ht="22.5" spans="1:7">
      <c r="A44" s="59" t="s">
        <v>548</v>
      </c>
      <c r="B44" s="55"/>
      <c r="C44" s="55"/>
      <c r="D44" s="55"/>
      <c r="E44" s="55"/>
      <c r="F44" s="56"/>
      <c r="G44" s="57"/>
    </row>
    <row r="45" ht="33.75" spans="1:7">
      <c r="A45" s="59" t="s">
        <v>549</v>
      </c>
      <c r="B45" s="55"/>
      <c r="C45" s="55"/>
      <c r="D45" s="55"/>
      <c r="E45" s="55"/>
      <c r="F45" s="56"/>
      <c r="G45" s="57"/>
    </row>
    <row r="46" ht="22.5" spans="1:7">
      <c r="A46" s="59" t="s">
        <v>556</v>
      </c>
      <c r="B46" s="55"/>
      <c r="C46" s="55"/>
      <c r="D46" s="55"/>
      <c r="E46" s="55"/>
      <c r="F46" s="56"/>
      <c r="G46" s="57"/>
    </row>
    <row r="47" ht="33.75" spans="1:7">
      <c r="A47" s="59" t="s">
        <v>557</v>
      </c>
      <c r="B47" s="55"/>
      <c r="C47" s="55"/>
      <c r="D47" s="55"/>
      <c r="E47" s="55"/>
      <c r="F47" s="56"/>
      <c r="G47" s="57"/>
    </row>
    <row r="48" ht="33.75" spans="1:7">
      <c r="A48" s="59" t="s">
        <v>544</v>
      </c>
      <c r="B48" s="55"/>
      <c r="C48" s="55"/>
      <c r="D48" s="55"/>
      <c r="E48" s="55"/>
      <c r="F48" s="56"/>
      <c r="G48" s="57"/>
    </row>
    <row r="49" ht="33.75" spans="1:7">
      <c r="A49" s="59" t="s">
        <v>545</v>
      </c>
      <c r="B49" s="55"/>
      <c r="C49" s="55"/>
      <c r="D49" s="55"/>
      <c r="E49" s="55"/>
      <c r="F49" s="56"/>
      <c r="G49" s="57"/>
    </row>
    <row r="50" ht="33.75" spans="1:7">
      <c r="A50" s="59" t="s">
        <v>546</v>
      </c>
      <c r="B50" s="55"/>
      <c r="C50" s="55"/>
      <c r="D50" s="55"/>
      <c r="E50" s="55"/>
      <c r="F50" s="56"/>
      <c r="G50" s="57"/>
    </row>
    <row r="51" ht="33.75" spans="1:7">
      <c r="A51" s="59" t="s">
        <v>547</v>
      </c>
      <c r="B51" s="55"/>
      <c r="C51" s="55"/>
      <c r="D51" s="55"/>
      <c r="E51" s="55"/>
      <c r="F51" s="56"/>
      <c r="G51" s="57"/>
    </row>
    <row r="52" ht="33.75" spans="1:7">
      <c r="A52" s="59" t="s">
        <v>555</v>
      </c>
      <c r="B52" s="55"/>
      <c r="C52" s="55"/>
      <c r="D52" s="55"/>
      <c r="E52" s="55"/>
      <c r="F52" s="56"/>
      <c r="G52" s="57"/>
    </row>
    <row r="53" ht="22.5" spans="1:7">
      <c r="A53" s="59" t="s">
        <v>548</v>
      </c>
      <c r="B53" s="55"/>
      <c r="C53" s="55"/>
      <c r="D53" s="55"/>
      <c r="E53" s="55"/>
      <c r="F53" s="56"/>
      <c r="G53" s="57"/>
    </row>
    <row r="54" ht="33.75" spans="1:7">
      <c r="A54" s="59" t="s">
        <v>549</v>
      </c>
      <c r="B54" s="55"/>
      <c r="C54" s="55"/>
      <c r="D54" s="55"/>
      <c r="E54" s="55"/>
      <c r="F54" s="56"/>
      <c r="G54" s="57"/>
    </row>
    <row r="55" ht="22.5" spans="1:7">
      <c r="A55" s="59" t="s">
        <v>558</v>
      </c>
      <c r="B55" s="55"/>
      <c r="C55" s="55"/>
      <c r="D55" s="55"/>
      <c r="E55" s="55"/>
      <c r="F55" s="56"/>
      <c r="G55" s="57"/>
    </row>
    <row r="56" spans="1:7">
      <c r="A56" s="59" t="s">
        <v>559</v>
      </c>
      <c r="B56" s="55"/>
      <c r="C56" s="55"/>
      <c r="D56" s="55"/>
      <c r="E56" s="55"/>
      <c r="F56" s="56"/>
      <c r="G56" s="57"/>
    </row>
    <row r="57" ht="33.75" spans="1:7">
      <c r="A57" s="59" t="s">
        <v>560</v>
      </c>
      <c r="B57" s="55"/>
      <c r="C57" s="55"/>
      <c r="D57" s="55"/>
      <c r="E57" s="55"/>
      <c r="F57" s="56"/>
      <c r="G57" s="57"/>
    </row>
    <row r="58" spans="1:7">
      <c r="A58" s="59" t="s">
        <v>561</v>
      </c>
      <c r="B58" s="55"/>
      <c r="C58" s="55"/>
      <c r="D58" s="55"/>
      <c r="E58" s="55"/>
      <c r="F58" s="56"/>
      <c r="G58" s="57"/>
    </row>
    <row r="59" ht="22.5" spans="1:7">
      <c r="A59" s="59" t="s">
        <v>562</v>
      </c>
      <c r="B59" s="55"/>
      <c r="C59" s="55"/>
      <c r="D59" s="55"/>
      <c r="E59" s="55"/>
      <c r="F59" s="56"/>
      <c r="G59" s="57"/>
    </row>
    <row r="60" ht="24" spans="1:7">
      <c r="A60" s="59" t="s">
        <v>563</v>
      </c>
      <c r="B60" s="55"/>
      <c r="C60" s="55"/>
      <c r="D60" s="55"/>
      <c r="E60" s="55"/>
      <c r="F60" s="55"/>
      <c r="G60" s="55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A4" sqref="$A4:$XFD4"/>
    </sheetView>
  </sheetViews>
  <sheetFormatPr defaultColWidth="9" defaultRowHeight="13.5" outlineLevelCol="6"/>
  <cols>
    <col min="1" max="1" width="31.75" customWidth="1"/>
    <col min="2" max="3" width="16.625" customWidth="1"/>
    <col min="4" max="4" width="16.125" customWidth="1"/>
    <col min="5" max="5" width="19.375" hidden="1" customWidth="1"/>
    <col min="6" max="6" width="18.25" hidden="1" customWidth="1"/>
    <col min="7" max="7" width="14.125" hidden="1" customWidth="1"/>
  </cols>
  <sheetData>
    <row r="1" ht="22.5" spans="1:4">
      <c r="A1" s="24" t="s">
        <v>564</v>
      </c>
      <c r="B1" s="24"/>
      <c r="C1" s="24"/>
      <c r="D1" s="24"/>
    </row>
    <row r="2" spans="1:7">
      <c r="A2" s="25"/>
      <c r="B2" s="41"/>
      <c r="C2" s="41"/>
      <c r="D2" s="26" t="s">
        <v>565</v>
      </c>
      <c r="E2" s="28"/>
      <c r="F2" s="29"/>
      <c r="G2" s="30"/>
    </row>
    <row r="3" ht="28.5" spans="1:7">
      <c r="A3" s="31" t="s">
        <v>566</v>
      </c>
      <c r="B3" s="42" t="s">
        <v>4</v>
      </c>
      <c r="C3" s="42" t="s">
        <v>6</v>
      </c>
      <c r="D3" s="32" t="s">
        <v>567</v>
      </c>
      <c r="E3" s="33"/>
      <c r="F3" s="33"/>
      <c r="G3" s="34"/>
    </row>
    <row r="4" ht="20.1" customHeight="1" spans="1:7">
      <c r="A4" s="21" t="s">
        <v>568</v>
      </c>
      <c r="B4" s="35">
        <v>36233.25</v>
      </c>
      <c r="C4" s="35">
        <v>40778</v>
      </c>
      <c r="D4" s="43">
        <f>C4/B4</f>
        <v>1.125430371275</v>
      </c>
      <c r="E4" s="38"/>
      <c r="F4" s="38"/>
      <c r="G4" s="44">
        <f>G8+G12+G16+G20+G24+G28+G32</f>
        <v>36233.25</v>
      </c>
    </row>
    <row r="5" ht="20.1" customHeight="1" spans="1:7">
      <c r="A5" s="21" t="s">
        <v>569</v>
      </c>
      <c r="B5" s="35">
        <v>28829.47</v>
      </c>
      <c r="C5" s="35">
        <v>33183</v>
      </c>
      <c r="D5" s="43">
        <f t="shared" ref="D5:D35" si="0">C5/B5</f>
        <v>1.15100971332459</v>
      </c>
      <c r="E5" s="38"/>
      <c r="F5" s="38"/>
      <c r="G5" s="44">
        <f t="shared" ref="G5:G7" si="1">G9+G13+G17+G21+G25+G29+G33</f>
        <v>28829.47</v>
      </c>
    </row>
    <row r="6" ht="20.1" customHeight="1" spans="1:7">
      <c r="A6" s="21" t="s">
        <v>570</v>
      </c>
      <c r="B6" s="35">
        <v>4171.06</v>
      </c>
      <c r="C6" s="35">
        <v>4387</v>
      </c>
      <c r="D6" s="43">
        <f t="shared" si="0"/>
        <v>1.05177101264427</v>
      </c>
      <c r="E6" s="38"/>
      <c r="F6" s="38"/>
      <c r="G6" s="44">
        <f t="shared" si="1"/>
        <v>4171.06</v>
      </c>
    </row>
    <row r="7" ht="20.1" customHeight="1" spans="1:7">
      <c r="A7" s="21" t="s">
        <v>571</v>
      </c>
      <c r="B7" s="35">
        <v>3231.72</v>
      </c>
      <c r="C7" s="35">
        <f>C4-C5-C6</f>
        <v>3208</v>
      </c>
      <c r="D7" s="43">
        <f t="shared" si="0"/>
        <v>0.992660255220131</v>
      </c>
      <c r="E7" s="38"/>
      <c r="F7" s="38"/>
      <c r="G7" s="44">
        <f t="shared" si="1"/>
        <v>3231.72</v>
      </c>
    </row>
    <row r="8" ht="20.1" customHeight="1" spans="1:7">
      <c r="A8" s="21" t="s">
        <v>572</v>
      </c>
      <c r="B8" s="35">
        <v>22884.31</v>
      </c>
      <c r="C8" s="35">
        <v>24652</v>
      </c>
      <c r="D8" s="43">
        <f t="shared" si="0"/>
        <v>1.07724462743251</v>
      </c>
      <c r="E8" s="38">
        <v>22694.18</v>
      </c>
      <c r="F8" s="38">
        <v>190.13</v>
      </c>
      <c r="G8" s="44">
        <f>SUM(E8:F8)</f>
        <v>22884.31</v>
      </c>
    </row>
    <row r="9" ht="20.1" customHeight="1" spans="1:7">
      <c r="A9" s="21" t="s">
        <v>569</v>
      </c>
      <c r="B9" s="35">
        <v>20096.83</v>
      </c>
      <c r="C9" s="35">
        <v>21887</v>
      </c>
      <c r="D9" s="43">
        <f t="shared" si="0"/>
        <v>1.08907723257847</v>
      </c>
      <c r="E9" s="39">
        <v>19928.38</v>
      </c>
      <c r="F9" s="38">
        <v>168.45</v>
      </c>
      <c r="G9" s="44">
        <f t="shared" ref="G9:G35" si="2">SUM(E9:F9)</f>
        <v>20096.83</v>
      </c>
    </row>
    <row r="10" ht="20.1" customHeight="1" spans="1:7">
      <c r="A10" s="21" t="s">
        <v>570</v>
      </c>
      <c r="B10" s="35">
        <v>25.2</v>
      </c>
      <c r="C10" s="35">
        <v>25</v>
      </c>
      <c r="D10" s="43"/>
      <c r="E10" s="39">
        <v>25.2</v>
      </c>
      <c r="F10" s="38"/>
      <c r="G10" s="44">
        <f t="shared" si="2"/>
        <v>25.2</v>
      </c>
    </row>
    <row r="11" ht="20.1" customHeight="1" spans="1:7">
      <c r="A11" s="21" t="s">
        <v>573</v>
      </c>
      <c r="B11" s="35">
        <v>2761.28</v>
      </c>
      <c r="C11" s="35">
        <f>C8-C9-C10</f>
        <v>2740</v>
      </c>
      <c r="D11" s="43">
        <f t="shared" si="0"/>
        <v>0.992293429134314</v>
      </c>
      <c r="E11" s="39">
        <f>2364.49+2.8+372.31</f>
        <v>2739.6</v>
      </c>
      <c r="F11" s="38">
        <f>5.53+16.15</f>
        <v>21.68</v>
      </c>
      <c r="G11" s="44">
        <f t="shared" si="2"/>
        <v>2761.28</v>
      </c>
    </row>
    <row r="12" ht="20.1" customHeight="1" spans="1:7">
      <c r="A12" s="21" t="s">
        <v>574</v>
      </c>
      <c r="B12" s="35">
        <v>3445.55</v>
      </c>
      <c r="C12" s="35">
        <v>3570</v>
      </c>
      <c r="D12" s="43">
        <f t="shared" si="0"/>
        <v>1.03611905211069</v>
      </c>
      <c r="E12" s="39">
        <v>3445.55</v>
      </c>
      <c r="F12" s="38"/>
      <c r="G12" s="44">
        <f t="shared" si="2"/>
        <v>3445.55</v>
      </c>
    </row>
    <row r="13" ht="20.1" customHeight="1" spans="1:7">
      <c r="A13" s="21" t="s">
        <v>569</v>
      </c>
      <c r="B13" s="35">
        <v>3225.37</v>
      </c>
      <c r="C13" s="35">
        <v>3348</v>
      </c>
      <c r="D13" s="43">
        <f t="shared" si="0"/>
        <v>1.0380204441661</v>
      </c>
      <c r="E13" s="39">
        <v>3225.37</v>
      </c>
      <c r="F13" s="38"/>
      <c r="G13" s="44">
        <f t="shared" si="2"/>
        <v>3225.37</v>
      </c>
    </row>
    <row r="14" ht="20.1" customHeight="1" spans="1:7">
      <c r="A14" s="21" t="s">
        <v>570</v>
      </c>
      <c r="B14" s="35">
        <v>95</v>
      </c>
      <c r="C14" s="35">
        <v>95</v>
      </c>
      <c r="D14" s="43">
        <f t="shared" si="0"/>
        <v>1</v>
      </c>
      <c r="E14" s="39">
        <v>95</v>
      </c>
      <c r="F14" s="38"/>
      <c r="G14" s="44">
        <f t="shared" si="2"/>
        <v>95</v>
      </c>
    </row>
    <row r="15" ht="20.1" customHeight="1" spans="1:7">
      <c r="A15" s="21" t="s">
        <v>573</v>
      </c>
      <c r="B15" s="35">
        <v>125.18</v>
      </c>
      <c r="C15" s="35">
        <f>C12-C13-C14</f>
        <v>127</v>
      </c>
      <c r="D15" s="43">
        <f t="shared" si="0"/>
        <v>1.0145390637482</v>
      </c>
      <c r="E15" s="39">
        <v>125.18</v>
      </c>
      <c r="F15" s="38"/>
      <c r="G15" s="44">
        <f t="shared" si="2"/>
        <v>125.18</v>
      </c>
    </row>
    <row r="16" ht="20.1" customHeight="1" spans="1:7">
      <c r="A16" s="21" t="s">
        <v>575</v>
      </c>
      <c r="B16" s="35">
        <v>1457.77</v>
      </c>
      <c r="C16" s="35">
        <v>1554</v>
      </c>
      <c r="D16" s="43">
        <f t="shared" si="0"/>
        <v>1.06601178512385</v>
      </c>
      <c r="E16" s="40">
        <v>1457.77</v>
      </c>
      <c r="F16" s="38"/>
      <c r="G16" s="44">
        <f t="shared" si="2"/>
        <v>1457.77</v>
      </c>
    </row>
    <row r="17" ht="20.1" customHeight="1" spans="1:7">
      <c r="A17" s="21" t="s">
        <v>569</v>
      </c>
      <c r="B17" s="35">
        <v>1456.46</v>
      </c>
      <c r="C17" s="35">
        <v>1552</v>
      </c>
      <c r="D17" s="43">
        <f t="shared" si="0"/>
        <v>1.06559740741249</v>
      </c>
      <c r="E17" s="40">
        <v>1456.46</v>
      </c>
      <c r="F17" s="38"/>
      <c r="G17" s="44">
        <f t="shared" si="2"/>
        <v>1456.46</v>
      </c>
    </row>
    <row r="18" ht="20.1" customHeight="1" spans="1:7">
      <c r="A18" s="21" t="s">
        <v>570</v>
      </c>
      <c r="B18" s="35">
        <v>0</v>
      </c>
      <c r="C18" s="35"/>
      <c r="D18" s="43"/>
      <c r="E18" s="40"/>
      <c r="F18" s="38"/>
      <c r="G18" s="44">
        <f t="shared" si="2"/>
        <v>0</v>
      </c>
    </row>
    <row r="19" ht="20.1" customHeight="1" spans="1:7">
      <c r="A19" s="21" t="s">
        <v>573</v>
      </c>
      <c r="B19" s="35">
        <v>1.31</v>
      </c>
      <c r="C19" s="35">
        <v>2</v>
      </c>
      <c r="D19" s="43">
        <f>C19/B19</f>
        <v>1.52671755725191</v>
      </c>
      <c r="E19" s="40">
        <f>0.61+0.7</f>
        <v>1.31</v>
      </c>
      <c r="F19" s="38"/>
      <c r="G19" s="44">
        <f t="shared" si="2"/>
        <v>1.31</v>
      </c>
    </row>
    <row r="20" ht="20.1" customHeight="1" spans="1:7">
      <c r="A20" s="21" t="s">
        <v>576</v>
      </c>
      <c r="B20" s="35">
        <v>1741.6</v>
      </c>
      <c r="C20" s="35">
        <v>1941</v>
      </c>
      <c r="D20" s="43">
        <f t="shared" si="0"/>
        <v>1.11449242076252</v>
      </c>
      <c r="E20" s="40">
        <v>1741.6</v>
      </c>
      <c r="F20" s="38"/>
      <c r="G20" s="44">
        <f t="shared" si="2"/>
        <v>1741.6</v>
      </c>
    </row>
    <row r="21" ht="20.1" customHeight="1" spans="1:7">
      <c r="A21" s="21" t="s">
        <v>569</v>
      </c>
      <c r="B21" s="35">
        <v>1685.36</v>
      </c>
      <c r="C21" s="35">
        <v>1885</v>
      </c>
      <c r="D21" s="43">
        <f t="shared" si="0"/>
        <v>1.11845540418664</v>
      </c>
      <c r="E21" s="40">
        <v>1685.36</v>
      </c>
      <c r="F21" s="38"/>
      <c r="G21" s="44">
        <f t="shared" si="2"/>
        <v>1685.36</v>
      </c>
    </row>
    <row r="22" ht="20.1" customHeight="1" spans="1:7">
      <c r="A22" s="21" t="s">
        <v>570</v>
      </c>
      <c r="B22" s="35">
        <v>3.5</v>
      </c>
      <c r="C22" s="35">
        <v>3</v>
      </c>
      <c r="D22" s="43">
        <f t="shared" si="0"/>
        <v>0.857142857142857</v>
      </c>
      <c r="E22" s="40">
        <v>3.5</v>
      </c>
      <c r="F22" s="38"/>
      <c r="G22" s="44">
        <f t="shared" si="2"/>
        <v>3.5</v>
      </c>
    </row>
    <row r="23" ht="20.1" customHeight="1" spans="1:7">
      <c r="A23" s="21" t="s">
        <v>577</v>
      </c>
      <c r="B23" s="35">
        <v>52.74</v>
      </c>
      <c r="C23" s="35">
        <f>C20-C21-C22</f>
        <v>53</v>
      </c>
      <c r="D23" s="43">
        <f t="shared" si="0"/>
        <v>1.00492984452029</v>
      </c>
      <c r="E23" s="40">
        <v>52.74</v>
      </c>
      <c r="F23" s="38"/>
      <c r="G23" s="44">
        <f t="shared" si="2"/>
        <v>52.74</v>
      </c>
    </row>
    <row r="24" ht="20.1" customHeight="1" spans="1:7">
      <c r="A24" s="21" t="s">
        <v>578</v>
      </c>
      <c r="B24" s="35">
        <v>606.68</v>
      </c>
      <c r="C24" s="35">
        <v>672</v>
      </c>
      <c r="D24" s="43">
        <f t="shared" si="0"/>
        <v>1.10766796334147</v>
      </c>
      <c r="E24" s="40">
        <v>606.68</v>
      </c>
      <c r="F24" s="38"/>
      <c r="G24" s="44">
        <f t="shared" si="2"/>
        <v>606.68</v>
      </c>
    </row>
    <row r="25" ht="20.1" customHeight="1" spans="1:7">
      <c r="A25" s="21" t="s">
        <v>569</v>
      </c>
      <c r="B25" s="35">
        <v>360</v>
      </c>
      <c r="C25" s="35">
        <v>425</v>
      </c>
      <c r="D25" s="43">
        <f t="shared" si="0"/>
        <v>1.18055555555556</v>
      </c>
      <c r="E25" s="40">
        <v>360</v>
      </c>
      <c r="F25" s="38"/>
      <c r="G25" s="44">
        <f t="shared" si="2"/>
        <v>360</v>
      </c>
    </row>
    <row r="26" ht="20.1" customHeight="1" spans="1:7">
      <c r="A26" s="21" t="s">
        <v>570</v>
      </c>
      <c r="B26" s="35">
        <v>0</v>
      </c>
      <c r="C26" s="35"/>
      <c r="D26" s="43"/>
      <c r="E26" s="40"/>
      <c r="F26" s="38"/>
      <c r="G26" s="44">
        <f t="shared" si="2"/>
        <v>0</v>
      </c>
    </row>
    <row r="27" ht="20.1" customHeight="1" spans="1:7">
      <c r="A27" s="21" t="s">
        <v>579</v>
      </c>
      <c r="B27" s="35">
        <v>246.68</v>
      </c>
      <c r="C27" s="35">
        <f>C24-C25</f>
        <v>247</v>
      </c>
      <c r="D27" s="43">
        <f t="shared" si="0"/>
        <v>1.00129722717691</v>
      </c>
      <c r="E27" s="40">
        <v>246.68</v>
      </c>
      <c r="F27" s="38"/>
      <c r="G27" s="44">
        <f t="shared" si="2"/>
        <v>246.68</v>
      </c>
    </row>
    <row r="28" ht="20.1" customHeight="1" spans="1:7">
      <c r="A28" s="21" t="s">
        <v>580</v>
      </c>
      <c r="B28" s="35">
        <v>208.49</v>
      </c>
      <c r="C28" s="35">
        <v>218</v>
      </c>
      <c r="D28" s="43">
        <f t="shared" si="0"/>
        <v>1.04561369849873</v>
      </c>
      <c r="E28" s="40">
        <v>208.49</v>
      </c>
      <c r="F28" s="38"/>
      <c r="G28" s="44">
        <f t="shared" si="2"/>
        <v>208.49</v>
      </c>
    </row>
    <row r="29" ht="20.1" customHeight="1" spans="1:7">
      <c r="A29" s="21" t="s">
        <v>569</v>
      </c>
      <c r="B29" s="35">
        <v>208.16</v>
      </c>
      <c r="C29" s="35">
        <v>218</v>
      </c>
      <c r="D29" s="43">
        <f t="shared" si="0"/>
        <v>1.04727132974635</v>
      </c>
      <c r="E29" s="40">
        <v>208.16</v>
      </c>
      <c r="F29" s="38"/>
      <c r="G29" s="44">
        <f t="shared" si="2"/>
        <v>208.16</v>
      </c>
    </row>
    <row r="30" ht="20.1" customHeight="1" spans="1:7">
      <c r="A30" s="21" t="s">
        <v>570</v>
      </c>
      <c r="B30" s="35">
        <v>0</v>
      </c>
      <c r="C30" s="35"/>
      <c r="D30" s="43"/>
      <c r="E30" s="40"/>
      <c r="F30" s="38"/>
      <c r="G30" s="44">
        <f t="shared" si="2"/>
        <v>0</v>
      </c>
    </row>
    <row r="31" ht="20.1" customHeight="1" spans="1:7">
      <c r="A31" s="21" t="s">
        <v>581</v>
      </c>
      <c r="B31" s="35">
        <v>0.33</v>
      </c>
      <c r="C31" s="35"/>
      <c r="D31" s="43">
        <f t="shared" si="0"/>
        <v>0</v>
      </c>
      <c r="E31" s="40">
        <v>0.33</v>
      </c>
      <c r="F31" s="38"/>
      <c r="G31" s="44">
        <f t="shared" si="2"/>
        <v>0.33</v>
      </c>
    </row>
    <row r="32" ht="20.1" customHeight="1" spans="1:7">
      <c r="A32" s="21" t="s">
        <v>582</v>
      </c>
      <c r="B32" s="35">
        <v>5888.85</v>
      </c>
      <c r="C32" s="35">
        <v>8171</v>
      </c>
      <c r="D32" s="43">
        <f t="shared" si="0"/>
        <v>1.38753746487005</v>
      </c>
      <c r="E32" s="40">
        <v>4688.1</v>
      </c>
      <c r="F32" s="38">
        <v>1200.75</v>
      </c>
      <c r="G32" s="44">
        <f t="shared" si="2"/>
        <v>5888.85</v>
      </c>
    </row>
    <row r="33" ht="20.1" customHeight="1" spans="1:7">
      <c r="A33" s="21" t="s">
        <v>569</v>
      </c>
      <c r="B33" s="35">
        <v>1797.29</v>
      </c>
      <c r="C33" s="35">
        <v>3868</v>
      </c>
      <c r="D33" s="43">
        <f t="shared" si="0"/>
        <v>2.15212903871941</v>
      </c>
      <c r="E33" s="40">
        <v>1442.12</v>
      </c>
      <c r="F33" s="38">
        <v>355.17</v>
      </c>
      <c r="G33" s="44">
        <f t="shared" si="2"/>
        <v>1797.29</v>
      </c>
    </row>
    <row r="34" ht="20.1" customHeight="1" spans="1:7">
      <c r="A34" s="21" t="s">
        <v>570</v>
      </c>
      <c r="B34" s="35">
        <v>4047.36</v>
      </c>
      <c r="C34" s="35">
        <v>4264</v>
      </c>
      <c r="D34" s="43">
        <f t="shared" si="0"/>
        <v>1.05352624920936</v>
      </c>
      <c r="E34" s="40">
        <v>3212</v>
      </c>
      <c r="F34" s="38">
        <v>835.36</v>
      </c>
      <c r="G34" s="44">
        <f t="shared" si="2"/>
        <v>4047.36</v>
      </c>
    </row>
    <row r="35" ht="20.1" customHeight="1" spans="1:7">
      <c r="A35" s="21" t="s">
        <v>583</v>
      </c>
      <c r="B35" s="35">
        <v>44.2</v>
      </c>
      <c r="C35" s="35">
        <f>C32-C33-C34</f>
        <v>39</v>
      </c>
      <c r="D35" s="43">
        <f t="shared" si="0"/>
        <v>0.882352941176471</v>
      </c>
      <c r="E35" s="40">
        <v>33.98</v>
      </c>
      <c r="F35" s="38">
        <v>10.22</v>
      </c>
      <c r="G35" s="44">
        <f t="shared" si="2"/>
        <v>44.2</v>
      </c>
    </row>
  </sheetData>
  <mergeCells count="2">
    <mergeCell ref="A1:D1"/>
    <mergeCell ref="E2:G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A4" sqref="$A4:$XFD4"/>
    </sheetView>
  </sheetViews>
  <sheetFormatPr defaultColWidth="9" defaultRowHeight="13.5" outlineLevelCol="6"/>
  <cols>
    <col min="1" max="1" width="33" customWidth="1"/>
    <col min="2" max="3" width="16.625" customWidth="1"/>
    <col min="4" max="4" width="15.875" customWidth="1"/>
    <col min="5" max="5" width="0.125" hidden="1" customWidth="1"/>
    <col min="6" max="7" width="18.75" hidden="1" customWidth="1"/>
  </cols>
  <sheetData>
    <row r="1" ht="39" customHeight="1" spans="1:4">
      <c r="A1" s="24" t="s">
        <v>584</v>
      </c>
      <c r="B1" s="24"/>
      <c r="C1" s="24"/>
      <c r="D1" s="24"/>
    </row>
    <row r="2" spans="1:7">
      <c r="A2" s="25"/>
      <c r="B2" s="26"/>
      <c r="C2" s="26"/>
      <c r="D2" s="27" t="s">
        <v>565</v>
      </c>
      <c r="E2" s="28"/>
      <c r="F2" s="29"/>
      <c r="G2" s="30"/>
    </row>
    <row r="3" ht="57" customHeight="1" spans="1:7">
      <c r="A3" s="31" t="s">
        <v>585</v>
      </c>
      <c r="B3" s="31" t="s">
        <v>4</v>
      </c>
      <c r="C3" s="31" t="s">
        <v>6</v>
      </c>
      <c r="D3" s="32" t="s">
        <v>567</v>
      </c>
      <c r="E3" s="33"/>
      <c r="F3" s="33"/>
      <c r="G3" s="34"/>
    </row>
    <row r="4" ht="20.1" customHeight="1" spans="1:7">
      <c r="A4" s="21" t="s">
        <v>586</v>
      </c>
      <c r="B4" s="35">
        <v>27114.04</v>
      </c>
      <c r="C4" s="35">
        <v>27587</v>
      </c>
      <c r="D4" s="36">
        <f>C4/B4</f>
        <v>1.01744336144669</v>
      </c>
      <c r="E4" s="37">
        <f>E7+E10+E13+E16+E19+E22+E25</f>
        <v>25376.15</v>
      </c>
      <c r="F4" s="37">
        <f t="shared" ref="F4:G4" si="0">F7+F10+F13+F16+F19+F22+F25</f>
        <v>1737.89</v>
      </c>
      <c r="G4" s="37">
        <f t="shared" si="0"/>
        <v>27114.04</v>
      </c>
    </row>
    <row r="5" ht="20.1" customHeight="1" spans="1:7">
      <c r="A5" s="21" t="s">
        <v>587</v>
      </c>
      <c r="B5" s="35">
        <v>24743.18</v>
      </c>
      <c r="C5" s="35">
        <v>15144</v>
      </c>
      <c r="D5" s="36">
        <f t="shared" ref="D5:D27" si="1">C5/B5</f>
        <v>0.612047440951406</v>
      </c>
      <c r="E5" s="37">
        <f>E8+E11+E14+E17+E20+E23+E26</f>
        <v>23029.47</v>
      </c>
      <c r="F5" s="37">
        <f t="shared" ref="F5:G5" si="2">F8+F11+F14+F17+F20+F23+F26</f>
        <v>1713.71</v>
      </c>
      <c r="G5" s="37">
        <f t="shared" si="2"/>
        <v>24743.18</v>
      </c>
    </row>
    <row r="6" ht="20.1" customHeight="1" spans="1:7">
      <c r="A6" s="21" t="s">
        <v>588</v>
      </c>
      <c r="B6" s="35">
        <v>2370.86</v>
      </c>
      <c r="C6" s="35">
        <v>1840</v>
      </c>
      <c r="D6" s="36">
        <f t="shared" si="1"/>
        <v>0.776089688973621</v>
      </c>
      <c r="E6" s="37">
        <f t="shared" ref="E6:G6" si="3">E9+E12+E15+E18+E21+E24+E27</f>
        <v>2346.68</v>
      </c>
      <c r="F6" s="37">
        <f t="shared" si="3"/>
        <v>24.18</v>
      </c>
      <c r="G6" s="37">
        <f t="shared" si="3"/>
        <v>2370.86</v>
      </c>
    </row>
    <row r="7" ht="20.1" customHeight="1" spans="1:7">
      <c r="A7" s="21" t="s">
        <v>589</v>
      </c>
      <c r="B7" s="35">
        <v>17220.65</v>
      </c>
      <c r="C7" s="35">
        <v>17881</v>
      </c>
      <c r="D7" s="36">
        <f t="shared" si="1"/>
        <v>1.03834640388139</v>
      </c>
      <c r="E7" s="38">
        <v>16051.95</v>
      </c>
      <c r="F7" s="39">
        <v>1168.7</v>
      </c>
      <c r="G7" s="39">
        <f>E7+F7</f>
        <v>17220.65</v>
      </c>
    </row>
    <row r="8" ht="20.1" customHeight="1" spans="1:7">
      <c r="A8" s="21" t="s">
        <v>590</v>
      </c>
      <c r="B8" s="35">
        <v>15346.26</v>
      </c>
      <c r="C8" s="35">
        <v>15892</v>
      </c>
      <c r="D8" s="36">
        <f t="shared" si="1"/>
        <v>1.03556175902142</v>
      </c>
      <c r="E8" s="38">
        <v>14201.74</v>
      </c>
      <c r="F8" s="38">
        <v>1144.52</v>
      </c>
      <c r="G8" s="39">
        <f t="shared" ref="G8:G27" si="4">E8+F8</f>
        <v>15346.26</v>
      </c>
    </row>
    <row r="9" ht="20.1" customHeight="1" spans="1:7">
      <c r="A9" s="21" t="s">
        <v>591</v>
      </c>
      <c r="B9" s="35">
        <v>1874.39</v>
      </c>
      <c r="C9" s="35">
        <v>1840</v>
      </c>
      <c r="D9" s="36">
        <f t="shared" si="1"/>
        <v>0.981652697677644</v>
      </c>
      <c r="E9" s="38">
        <f>E7-E8</f>
        <v>1850.21</v>
      </c>
      <c r="F9" s="38">
        <v>24.18</v>
      </c>
      <c r="G9" s="39">
        <f t="shared" si="4"/>
        <v>1874.39</v>
      </c>
    </row>
    <row r="10" ht="20.1" customHeight="1" spans="1:7">
      <c r="A10" s="21" t="s">
        <v>592</v>
      </c>
      <c r="B10" s="35">
        <v>2386.7</v>
      </c>
      <c r="C10" s="35">
        <v>2454</v>
      </c>
      <c r="D10" s="36">
        <f t="shared" si="1"/>
        <v>1.02819793019651</v>
      </c>
      <c r="E10" s="40">
        <v>2386.7</v>
      </c>
      <c r="F10" s="38"/>
      <c r="G10" s="39">
        <f t="shared" si="4"/>
        <v>2386.7</v>
      </c>
    </row>
    <row r="11" ht="20.1" customHeight="1" spans="1:7">
      <c r="A11" s="21" t="s">
        <v>590</v>
      </c>
      <c r="B11" s="35">
        <v>2386.7</v>
      </c>
      <c r="C11" s="35">
        <v>2454</v>
      </c>
      <c r="D11" s="36">
        <f t="shared" si="1"/>
        <v>1.02819793019651</v>
      </c>
      <c r="E11" s="40">
        <v>2386.7</v>
      </c>
      <c r="F11" s="38"/>
      <c r="G11" s="39">
        <f t="shared" si="4"/>
        <v>2386.7</v>
      </c>
    </row>
    <row r="12" ht="20.1" customHeight="1" spans="1:7">
      <c r="A12" s="21" t="s">
        <v>591</v>
      </c>
      <c r="B12" s="35">
        <v>0</v>
      </c>
      <c r="C12" s="35">
        <f>C10-C11</f>
        <v>0</v>
      </c>
      <c r="D12" s="36"/>
      <c r="E12" s="38"/>
      <c r="F12" s="38"/>
      <c r="G12" s="39">
        <f t="shared" si="4"/>
        <v>0</v>
      </c>
    </row>
    <row r="13" ht="20.1" customHeight="1" spans="1:7">
      <c r="A13" s="21" t="s">
        <v>593</v>
      </c>
      <c r="B13" s="35">
        <v>1079.41</v>
      </c>
      <c r="C13" s="35">
        <v>1127</v>
      </c>
      <c r="D13" s="36">
        <f t="shared" si="1"/>
        <v>1.04408890041782</v>
      </c>
      <c r="E13" s="40">
        <v>1079.41</v>
      </c>
      <c r="F13" s="38"/>
      <c r="G13" s="39">
        <f t="shared" si="4"/>
        <v>1079.41</v>
      </c>
    </row>
    <row r="14" ht="20.1" customHeight="1" spans="1:7">
      <c r="A14" s="21" t="s">
        <v>594</v>
      </c>
      <c r="B14" s="35">
        <v>1079.35</v>
      </c>
      <c r="C14" s="35">
        <v>1127</v>
      </c>
      <c r="D14" s="36">
        <f t="shared" si="1"/>
        <v>1.04414694028814</v>
      </c>
      <c r="E14" s="40">
        <v>1079.35</v>
      </c>
      <c r="F14" s="38"/>
      <c r="G14" s="39">
        <f t="shared" si="4"/>
        <v>1079.35</v>
      </c>
    </row>
    <row r="15" ht="20.1" customHeight="1" spans="1:7">
      <c r="A15" s="21" t="s">
        <v>595</v>
      </c>
      <c r="B15" s="35">
        <v>0.06</v>
      </c>
      <c r="C15" s="35">
        <f>C13-C14</f>
        <v>0</v>
      </c>
      <c r="D15" s="36"/>
      <c r="E15" s="40">
        <v>0.06</v>
      </c>
      <c r="F15" s="38"/>
      <c r="G15" s="39">
        <f t="shared" si="4"/>
        <v>0.06</v>
      </c>
    </row>
    <row r="16" ht="20.1" customHeight="1" spans="1:7">
      <c r="A16" s="21" t="s">
        <v>596</v>
      </c>
      <c r="B16" s="35">
        <v>651.32</v>
      </c>
      <c r="C16" s="35">
        <v>559</v>
      </c>
      <c r="D16" s="36">
        <f t="shared" si="1"/>
        <v>0.858257077934042</v>
      </c>
      <c r="E16" s="40">
        <v>651.32</v>
      </c>
      <c r="F16" s="38"/>
      <c r="G16" s="39">
        <f t="shared" si="4"/>
        <v>651.32</v>
      </c>
    </row>
    <row r="17" ht="20.1" customHeight="1" spans="1:7">
      <c r="A17" s="21" t="s">
        <v>597</v>
      </c>
      <c r="B17" s="35">
        <v>591.9</v>
      </c>
      <c r="C17" s="35">
        <v>550</v>
      </c>
      <c r="D17" s="36">
        <f t="shared" si="1"/>
        <v>0.929211015374219</v>
      </c>
      <c r="E17" s="40">
        <v>591.9</v>
      </c>
      <c r="F17" s="38"/>
      <c r="G17" s="39">
        <f t="shared" si="4"/>
        <v>591.9</v>
      </c>
    </row>
    <row r="18" ht="20.1" customHeight="1" spans="1:7">
      <c r="A18" s="21" t="s">
        <v>598</v>
      </c>
      <c r="B18" s="35">
        <v>59.4200000000001</v>
      </c>
      <c r="C18" s="35">
        <f>C16-C17</f>
        <v>9</v>
      </c>
      <c r="D18" s="36"/>
      <c r="E18" s="40">
        <f>E16-E17</f>
        <v>59.4200000000001</v>
      </c>
      <c r="F18" s="38"/>
      <c r="G18" s="39">
        <f t="shared" si="4"/>
        <v>59.4200000000001</v>
      </c>
    </row>
    <row r="19" ht="20.1" customHeight="1" spans="1:7">
      <c r="A19" s="21" t="s">
        <v>599</v>
      </c>
      <c r="B19" s="35">
        <v>328.48</v>
      </c>
      <c r="C19" s="35">
        <v>281</v>
      </c>
      <c r="D19" s="36">
        <f t="shared" si="1"/>
        <v>0.855455431076473</v>
      </c>
      <c r="E19" s="40">
        <v>328.48</v>
      </c>
      <c r="F19" s="38"/>
      <c r="G19" s="39">
        <f t="shared" si="4"/>
        <v>328.48</v>
      </c>
    </row>
    <row r="20" ht="20.1" customHeight="1" spans="1:7">
      <c r="A20" s="21" t="s">
        <v>600</v>
      </c>
      <c r="B20" s="35">
        <v>81.5</v>
      </c>
      <c r="C20" s="35">
        <v>76</v>
      </c>
      <c r="D20" s="36">
        <f t="shared" si="1"/>
        <v>0.932515337423313</v>
      </c>
      <c r="E20" s="40">
        <v>81.5</v>
      </c>
      <c r="F20" s="38"/>
      <c r="G20" s="39">
        <f t="shared" si="4"/>
        <v>81.5</v>
      </c>
    </row>
    <row r="21" ht="20.1" customHeight="1" spans="1:7">
      <c r="A21" s="21" t="s">
        <v>601</v>
      </c>
      <c r="B21" s="35">
        <v>246.98</v>
      </c>
      <c r="C21" s="35">
        <f>C19-C20</f>
        <v>205</v>
      </c>
      <c r="D21" s="36"/>
      <c r="E21" s="40">
        <v>246.98</v>
      </c>
      <c r="F21" s="38"/>
      <c r="G21" s="39">
        <f t="shared" si="4"/>
        <v>246.98</v>
      </c>
    </row>
    <row r="22" ht="20.1" customHeight="1" spans="1:7">
      <c r="A22" s="21" t="s">
        <v>602</v>
      </c>
      <c r="B22" s="35">
        <v>191.09</v>
      </c>
      <c r="C22" s="35">
        <v>181</v>
      </c>
      <c r="D22" s="36">
        <f t="shared" si="1"/>
        <v>0.947197655554974</v>
      </c>
      <c r="E22" s="40">
        <v>191.09</v>
      </c>
      <c r="F22" s="38"/>
      <c r="G22" s="39">
        <f t="shared" si="4"/>
        <v>191.09</v>
      </c>
    </row>
    <row r="23" ht="20.1" customHeight="1" spans="1:7">
      <c r="A23" s="21" t="s">
        <v>603</v>
      </c>
      <c r="B23" s="35">
        <v>191.09</v>
      </c>
      <c r="C23" s="35">
        <v>181</v>
      </c>
      <c r="D23" s="36">
        <f t="shared" si="1"/>
        <v>0.947197655554974</v>
      </c>
      <c r="E23" s="40">
        <v>191.09</v>
      </c>
      <c r="F23" s="38"/>
      <c r="G23" s="39">
        <f t="shared" si="4"/>
        <v>191.09</v>
      </c>
    </row>
    <row r="24" ht="20.1" customHeight="1" spans="1:7">
      <c r="A24" s="21" t="s">
        <v>604</v>
      </c>
      <c r="B24" s="35">
        <v>0</v>
      </c>
      <c r="C24" s="35">
        <f>C22-C23</f>
        <v>0</v>
      </c>
      <c r="D24" s="36"/>
      <c r="E24" s="38"/>
      <c r="F24" s="38"/>
      <c r="G24" s="39">
        <f t="shared" si="4"/>
        <v>0</v>
      </c>
    </row>
    <row r="25" ht="20.1" customHeight="1" spans="1:7">
      <c r="A25" s="21" t="s">
        <v>605</v>
      </c>
      <c r="B25" s="35">
        <v>5256.39</v>
      </c>
      <c r="C25" s="35">
        <v>5104</v>
      </c>
      <c r="D25" s="36">
        <f t="shared" si="1"/>
        <v>0.971008619984438</v>
      </c>
      <c r="E25" s="40">
        <v>4687.2</v>
      </c>
      <c r="F25" s="38">
        <v>569.19</v>
      </c>
      <c r="G25" s="39">
        <f t="shared" si="4"/>
        <v>5256.39</v>
      </c>
    </row>
    <row r="26" ht="20.1" customHeight="1" spans="1:7">
      <c r="A26" s="21" t="s">
        <v>606</v>
      </c>
      <c r="B26" s="35">
        <v>5066.38</v>
      </c>
      <c r="C26" s="35">
        <v>4914</v>
      </c>
      <c r="D26" s="36">
        <f t="shared" si="1"/>
        <v>0.969923298291877</v>
      </c>
      <c r="E26" s="40">
        <v>4497.19</v>
      </c>
      <c r="F26" s="38">
        <v>569.19</v>
      </c>
      <c r="G26" s="39">
        <f t="shared" si="4"/>
        <v>5066.38</v>
      </c>
    </row>
    <row r="27" ht="20.1" customHeight="1" spans="1:7">
      <c r="A27" s="21" t="s">
        <v>607</v>
      </c>
      <c r="B27" s="35">
        <v>190.01</v>
      </c>
      <c r="C27" s="35">
        <f>C25-C26</f>
        <v>190</v>
      </c>
      <c r="D27" s="36">
        <f t="shared" si="1"/>
        <v>0.99994737119099</v>
      </c>
      <c r="E27" s="40">
        <v>190.01</v>
      </c>
      <c r="F27" s="38"/>
      <c r="G27" s="39">
        <f t="shared" si="4"/>
        <v>190.01</v>
      </c>
    </row>
  </sheetData>
  <mergeCells count="2">
    <mergeCell ref="A1:D1"/>
    <mergeCell ref="E2:G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F23" sqref="F23"/>
    </sheetView>
  </sheetViews>
  <sheetFormatPr defaultColWidth="9" defaultRowHeight="13.5" outlineLevelCol="1"/>
  <cols>
    <col min="1" max="2" width="40.625" customWidth="1"/>
  </cols>
  <sheetData>
    <row r="1" ht="20.25" spans="1:2">
      <c r="A1" s="16" t="s">
        <v>608</v>
      </c>
      <c r="B1" s="16"/>
    </row>
    <row r="2" ht="22.5" spans="1:2">
      <c r="A2" s="17"/>
      <c r="B2" s="18" t="s">
        <v>34</v>
      </c>
    </row>
    <row r="3" ht="30" customHeight="1" spans="1:2">
      <c r="A3" s="19" t="s">
        <v>283</v>
      </c>
      <c r="B3" s="20" t="s">
        <v>6</v>
      </c>
    </row>
    <row r="4" ht="30" customHeight="1" spans="1:2">
      <c r="A4" s="21" t="s">
        <v>609</v>
      </c>
      <c r="B4" s="22">
        <v>181628</v>
      </c>
    </row>
    <row r="5" ht="30" customHeight="1" spans="1:2">
      <c r="A5" s="21" t="s">
        <v>610</v>
      </c>
      <c r="B5" s="23">
        <v>152499</v>
      </c>
    </row>
    <row r="6" ht="30" customHeight="1" spans="1:2">
      <c r="A6" s="21" t="s">
        <v>611</v>
      </c>
      <c r="B6" s="23">
        <v>10130</v>
      </c>
    </row>
    <row r="7" ht="30" customHeight="1" spans="1:2">
      <c r="A7" s="21" t="s">
        <v>612</v>
      </c>
      <c r="B7" s="23">
        <v>1711</v>
      </c>
    </row>
    <row r="8" ht="30" customHeight="1" spans="1:2">
      <c r="A8" s="21" t="s">
        <v>613</v>
      </c>
      <c r="B8" s="23">
        <v>4466</v>
      </c>
    </row>
    <row r="9" ht="30" customHeight="1" spans="1:2">
      <c r="A9" s="21" t="s">
        <v>614</v>
      </c>
      <c r="B9" s="23">
        <v>3530</v>
      </c>
    </row>
    <row r="10" ht="30" customHeight="1" spans="1:2">
      <c r="A10" s="21" t="s">
        <v>615</v>
      </c>
      <c r="B10" s="23">
        <v>394</v>
      </c>
    </row>
    <row r="11" ht="30" customHeight="1" spans="1:2">
      <c r="A11" s="21" t="s">
        <v>616</v>
      </c>
      <c r="B11" s="23">
        <v>8898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B4" sqref="B4"/>
    </sheetView>
  </sheetViews>
  <sheetFormatPr defaultColWidth="9" defaultRowHeight="13.5" outlineLevelRow="3" outlineLevelCol="4"/>
  <cols>
    <col min="1" max="5" width="16.625" customWidth="1"/>
    <col min="6" max="6" width="20.625" customWidth="1"/>
  </cols>
  <sheetData>
    <row r="1" ht="60.75" customHeight="1" spans="1:5">
      <c r="A1" s="11" t="s">
        <v>617</v>
      </c>
      <c r="B1" s="11"/>
      <c r="C1" s="11"/>
      <c r="D1" s="11"/>
      <c r="E1" s="11"/>
    </row>
    <row r="2" ht="22.5" customHeight="1" spans="5:5">
      <c r="E2" s="12" t="s">
        <v>34</v>
      </c>
    </row>
    <row r="3" ht="39.95" customHeight="1" spans="1:5">
      <c r="A3" s="13" t="s">
        <v>500</v>
      </c>
      <c r="B3" s="13" t="s">
        <v>618</v>
      </c>
      <c r="C3" s="13" t="s">
        <v>619</v>
      </c>
      <c r="D3" s="13" t="s">
        <v>620</v>
      </c>
      <c r="E3" s="13" t="s">
        <v>621</v>
      </c>
    </row>
    <row r="4" ht="39.95" customHeight="1" spans="1:5">
      <c r="A4" s="14" t="s">
        <v>371</v>
      </c>
      <c r="B4" s="15">
        <v>7646</v>
      </c>
      <c r="C4" s="15">
        <v>51753</v>
      </c>
      <c r="D4" s="15">
        <v>71739</v>
      </c>
      <c r="E4" s="15">
        <f>B4+C4+D4</f>
        <v>131138</v>
      </c>
    </row>
  </sheetData>
  <mergeCells count="1">
    <mergeCell ref="A1:E1"/>
  </mergeCells>
  <pageMargins left="0.75" right="0.75" top="1" bottom="1" header="0.5" footer="0.5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workbookViewId="0">
      <selection activeCell="F8" sqref="F8"/>
    </sheetView>
  </sheetViews>
  <sheetFormatPr defaultColWidth="9" defaultRowHeight="13.5" outlineLevelCol="5"/>
  <cols>
    <col min="1" max="1" width="15.5" customWidth="1"/>
    <col min="2" max="2" width="23.375" customWidth="1"/>
    <col min="3" max="3" width="20.625" customWidth="1"/>
    <col min="4" max="4" width="25.5" customWidth="1"/>
  </cols>
  <sheetData>
    <row r="1" ht="22.5" spans="1:4">
      <c r="A1" s="1" t="s">
        <v>622</v>
      </c>
      <c r="B1" s="1"/>
      <c r="C1" s="1"/>
      <c r="D1" s="1"/>
    </row>
    <row r="2" spans="1:4">
      <c r="A2" s="2"/>
      <c r="B2" s="2"/>
      <c r="C2" s="2"/>
      <c r="D2" s="2"/>
    </row>
    <row r="3" spans="1:4">
      <c r="A3" s="2"/>
      <c r="B3" s="2"/>
      <c r="C3" s="2"/>
      <c r="D3" s="2"/>
    </row>
    <row r="4" spans="1:4">
      <c r="A4" s="3" t="s">
        <v>623</v>
      </c>
      <c r="B4" s="3" t="s">
        <v>444</v>
      </c>
      <c r="C4" s="4" t="s">
        <v>624</v>
      </c>
      <c r="D4" s="5" t="s">
        <v>625</v>
      </c>
    </row>
    <row r="5" spans="1:4">
      <c r="A5" s="6"/>
      <c r="B5" s="6"/>
      <c r="C5" s="6"/>
      <c r="D5" s="6"/>
    </row>
    <row r="6" spans="1:4">
      <c r="A6" s="7"/>
      <c r="B6" s="8" t="s">
        <v>624</v>
      </c>
      <c r="C6" s="9">
        <v>395431</v>
      </c>
      <c r="D6" s="9">
        <v>85591</v>
      </c>
    </row>
    <row r="7" spans="1:4">
      <c r="A7" s="7">
        <v>501</v>
      </c>
      <c r="B7" s="10" t="s">
        <v>626</v>
      </c>
      <c r="C7" s="9">
        <v>42559</v>
      </c>
      <c r="D7" s="9">
        <v>41225</v>
      </c>
    </row>
    <row r="8" spans="1:6">
      <c r="A8" s="7">
        <v>50101</v>
      </c>
      <c r="B8" s="7" t="s">
        <v>627</v>
      </c>
      <c r="C8" s="9">
        <v>31935</v>
      </c>
      <c r="D8" s="9">
        <v>31470</v>
      </c>
      <c r="F8" t="s">
        <v>628</v>
      </c>
    </row>
    <row r="9" spans="1:4">
      <c r="A9" s="7">
        <v>50102</v>
      </c>
      <c r="B9" s="7" t="s">
        <v>629</v>
      </c>
      <c r="C9" s="9">
        <v>3500</v>
      </c>
      <c r="D9" s="9">
        <v>3352</v>
      </c>
    </row>
    <row r="10" spans="1:4">
      <c r="A10" s="7">
        <v>50103</v>
      </c>
      <c r="B10" s="7" t="s">
        <v>630</v>
      </c>
      <c r="C10" s="9">
        <v>2322</v>
      </c>
      <c r="D10" s="9">
        <v>2219</v>
      </c>
    </row>
    <row r="11" spans="1:4">
      <c r="A11" s="7">
        <v>50199</v>
      </c>
      <c r="B11" s="7" t="s">
        <v>631</v>
      </c>
      <c r="C11" s="9">
        <v>4802</v>
      </c>
      <c r="D11" s="9">
        <v>4184</v>
      </c>
    </row>
    <row r="12" spans="1:4">
      <c r="A12" s="7">
        <v>502</v>
      </c>
      <c r="B12" s="10" t="s">
        <v>632</v>
      </c>
      <c r="C12" s="9">
        <v>44414</v>
      </c>
      <c r="D12" s="9">
        <v>7967</v>
      </c>
    </row>
    <row r="13" spans="1:4">
      <c r="A13" s="7">
        <v>50201</v>
      </c>
      <c r="B13" s="7" t="s">
        <v>633</v>
      </c>
      <c r="C13" s="9">
        <v>4015</v>
      </c>
      <c r="D13" s="9">
        <v>3212</v>
      </c>
    </row>
    <row r="14" spans="1:4">
      <c r="A14" s="7">
        <v>50202</v>
      </c>
      <c r="B14" s="7" t="s">
        <v>634</v>
      </c>
      <c r="C14" s="9">
        <v>100</v>
      </c>
      <c r="D14" s="9">
        <v>27</v>
      </c>
    </row>
    <row r="15" spans="1:4">
      <c r="A15" s="7">
        <v>50203</v>
      </c>
      <c r="B15" s="7" t="s">
        <v>635</v>
      </c>
      <c r="C15" s="9">
        <v>333</v>
      </c>
      <c r="D15" s="9">
        <v>114</v>
      </c>
    </row>
    <row r="16" spans="1:4">
      <c r="A16" s="7">
        <v>50204</v>
      </c>
      <c r="B16" s="7" t="s">
        <v>636</v>
      </c>
      <c r="C16" s="9">
        <v>301</v>
      </c>
      <c r="D16" s="9">
        <v>36</v>
      </c>
    </row>
    <row r="17" spans="1:4">
      <c r="A17" s="7">
        <v>50205</v>
      </c>
      <c r="B17" s="7" t="s">
        <v>637</v>
      </c>
      <c r="C17" s="9">
        <v>3959</v>
      </c>
      <c r="D17" s="9">
        <v>392</v>
      </c>
    </row>
    <row r="18" spans="1:4">
      <c r="A18" s="7">
        <v>50206</v>
      </c>
      <c r="B18" s="7" t="s">
        <v>638</v>
      </c>
      <c r="C18" s="9">
        <v>101</v>
      </c>
      <c r="D18" s="9">
        <v>97</v>
      </c>
    </row>
    <row r="19" spans="1:4">
      <c r="A19" s="7">
        <v>50207</v>
      </c>
      <c r="B19" s="7" t="s">
        <v>639</v>
      </c>
      <c r="C19" s="9">
        <v>47</v>
      </c>
      <c r="D19" s="9">
        <v>47</v>
      </c>
    </row>
    <row r="20" spans="1:4">
      <c r="A20" s="7">
        <v>50208</v>
      </c>
      <c r="B20" s="7" t="s">
        <v>640</v>
      </c>
      <c r="C20" s="9">
        <v>548</v>
      </c>
      <c r="D20" s="9">
        <v>349</v>
      </c>
    </row>
    <row r="21" spans="1:4">
      <c r="A21" s="7">
        <v>50209</v>
      </c>
      <c r="B21" s="7" t="s">
        <v>641</v>
      </c>
      <c r="C21" s="9">
        <v>5290</v>
      </c>
      <c r="D21" s="9">
        <v>194</v>
      </c>
    </row>
    <row r="22" spans="1:4">
      <c r="A22" s="7">
        <v>50299</v>
      </c>
      <c r="B22" s="7" t="s">
        <v>642</v>
      </c>
      <c r="C22" s="9">
        <v>29720</v>
      </c>
      <c r="D22" s="9">
        <v>3499</v>
      </c>
    </row>
    <row r="23" spans="1:4">
      <c r="A23" s="7">
        <v>503</v>
      </c>
      <c r="B23" s="10" t="s">
        <v>643</v>
      </c>
      <c r="C23" s="9">
        <v>53085</v>
      </c>
      <c r="D23" s="9">
        <v>2111</v>
      </c>
    </row>
    <row r="24" spans="1:4">
      <c r="A24" s="7">
        <v>50301</v>
      </c>
      <c r="B24" s="7" t="s">
        <v>644</v>
      </c>
      <c r="C24" s="9">
        <v>0</v>
      </c>
      <c r="D24" s="9">
        <v>0</v>
      </c>
    </row>
    <row r="25" spans="1:4">
      <c r="A25" s="7">
        <v>50302</v>
      </c>
      <c r="B25" s="7" t="s">
        <v>645</v>
      </c>
      <c r="C25" s="9">
        <v>17524</v>
      </c>
      <c r="D25" s="9">
        <v>2091</v>
      </c>
    </row>
    <row r="26" spans="1:4">
      <c r="A26" s="7">
        <v>50303</v>
      </c>
      <c r="B26" s="7" t="s">
        <v>646</v>
      </c>
      <c r="C26" s="9">
        <v>0</v>
      </c>
      <c r="D26" s="9">
        <v>0</v>
      </c>
    </row>
    <row r="27" spans="1:4">
      <c r="A27" s="7">
        <v>50305</v>
      </c>
      <c r="B27" s="7" t="s">
        <v>647</v>
      </c>
      <c r="C27" s="9">
        <v>30009</v>
      </c>
      <c r="D27" s="9">
        <v>0</v>
      </c>
    </row>
    <row r="28" spans="1:4">
      <c r="A28" s="7">
        <v>50306</v>
      </c>
      <c r="B28" s="7" t="s">
        <v>648</v>
      </c>
      <c r="C28" s="9">
        <v>1196</v>
      </c>
      <c r="D28" s="9">
        <v>20</v>
      </c>
    </row>
    <row r="29" spans="1:4">
      <c r="A29" s="7">
        <v>50307</v>
      </c>
      <c r="B29" s="7" t="s">
        <v>649</v>
      </c>
      <c r="C29" s="9">
        <v>504</v>
      </c>
      <c r="D29" s="9">
        <v>0</v>
      </c>
    </row>
    <row r="30" spans="1:4">
      <c r="A30" s="7">
        <v>50399</v>
      </c>
      <c r="B30" s="7" t="s">
        <v>650</v>
      </c>
      <c r="C30" s="9">
        <v>3852</v>
      </c>
      <c r="D30" s="9">
        <v>0</v>
      </c>
    </row>
    <row r="31" spans="1:4">
      <c r="A31" s="7">
        <v>504</v>
      </c>
      <c r="B31" s="10" t="s">
        <v>651</v>
      </c>
      <c r="C31" s="9">
        <v>55034</v>
      </c>
      <c r="D31" s="9">
        <v>0</v>
      </c>
    </row>
    <row r="32" spans="1:4">
      <c r="A32" s="7">
        <v>50401</v>
      </c>
      <c r="B32" s="7" t="s">
        <v>644</v>
      </c>
      <c r="C32" s="9">
        <v>0</v>
      </c>
      <c r="D32" s="9">
        <v>0</v>
      </c>
    </row>
    <row r="33" spans="1:4">
      <c r="A33" s="7">
        <v>50402</v>
      </c>
      <c r="B33" s="7" t="s">
        <v>645</v>
      </c>
      <c r="C33" s="9">
        <v>54855</v>
      </c>
      <c r="D33" s="9">
        <v>0</v>
      </c>
    </row>
    <row r="34" spans="1:4">
      <c r="A34" s="7">
        <v>50403</v>
      </c>
      <c r="B34" s="7" t="s">
        <v>646</v>
      </c>
      <c r="C34" s="9">
        <v>0</v>
      </c>
      <c r="D34" s="9">
        <v>0</v>
      </c>
    </row>
    <row r="35" spans="1:4">
      <c r="A35" s="7">
        <v>50404</v>
      </c>
      <c r="B35" s="7" t="s">
        <v>648</v>
      </c>
      <c r="C35" s="9">
        <v>78</v>
      </c>
      <c r="D35" s="9">
        <v>0</v>
      </c>
    </row>
    <row r="36" spans="1:4">
      <c r="A36" s="7">
        <v>50405</v>
      </c>
      <c r="B36" s="7" t="s">
        <v>649</v>
      </c>
      <c r="C36" s="9">
        <v>0</v>
      </c>
      <c r="D36" s="9">
        <v>0</v>
      </c>
    </row>
    <row r="37" spans="1:4">
      <c r="A37" s="7">
        <v>50499</v>
      </c>
      <c r="B37" s="7" t="s">
        <v>650</v>
      </c>
      <c r="C37" s="9">
        <v>101</v>
      </c>
      <c r="D37" s="9">
        <v>0</v>
      </c>
    </row>
    <row r="38" spans="1:4">
      <c r="A38" s="7">
        <v>505</v>
      </c>
      <c r="B38" s="10" t="s">
        <v>652</v>
      </c>
      <c r="C38" s="9">
        <v>33811</v>
      </c>
      <c r="D38" s="9">
        <v>26550</v>
      </c>
    </row>
    <row r="39" spans="1:4">
      <c r="A39" s="7">
        <v>50501</v>
      </c>
      <c r="B39" s="7" t="s">
        <v>653</v>
      </c>
      <c r="C39" s="9">
        <v>24651</v>
      </c>
      <c r="D39" s="9">
        <v>23971</v>
      </c>
    </row>
    <row r="40" spans="1:4">
      <c r="A40" s="7">
        <v>50502</v>
      </c>
      <c r="B40" s="7" t="s">
        <v>654</v>
      </c>
      <c r="C40" s="9">
        <v>6977</v>
      </c>
      <c r="D40" s="9">
        <v>1745</v>
      </c>
    </row>
    <row r="41" spans="1:4">
      <c r="A41" s="7">
        <v>50599</v>
      </c>
      <c r="B41" s="7" t="s">
        <v>655</v>
      </c>
      <c r="C41" s="9">
        <v>2183</v>
      </c>
      <c r="D41" s="9">
        <v>834</v>
      </c>
    </row>
    <row r="42" spans="1:4">
      <c r="A42" s="7">
        <v>506</v>
      </c>
      <c r="B42" s="10" t="s">
        <v>656</v>
      </c>
      <c r="C42" s="9">
        <v>0</v>
      </c>
      <c r="D42" s="9">
        <v>0</v>
      </c>
    </row>
    <row r="43" spans="1:4">
      <c r="A43" s="7">
        <v>50601</v>
      </c>
      <c r="B43" s="7" t="s">
        <v>657</v>
      </c>
      <c r="C43" s="9">
        <v>0</v>
      </c>
      <c r="D43" s="9">
        <v>0</v>
      </c>
    </row>
    <row r="44" spans="1:4">
      <c r="A44" s="7">
        <v>50602</v>
      </c>
      <c r="B44" s="7" t="s">
        <v>658</v>
      </c>
      <c r="C44" s="9">
        <v>0</v>
      </c>
      <c r="D44" s="9">
        <v>0</v>
      </c>
    </row>
    <row r="45" spans="1:4">
      <c r="A45" s="7">
        <v>507</v>
      </c>
      <c r="B45" s="10" t="s">
        <v>659</v>
      </c>
      <c r="C45" s="9">
        <v>126097</v>
      </c>
      <c r="D45" s="9">
        <v>789</v>
      </c>
    </row>
    <row r="46" spans="1:4">
      <c r="A46" s="7">
        <v>50701</v>
      </c>
      <c r="B46" s="7" t="s">
        <v>660</v>
      </c>
      <c r="C46" s="9">
        <v>2966</v>
      </c>
      <c r="D46" s="9">
        <v>0</v>
      </c>
    </row>
    <row r="47" spans="1:4">
      <c r="A47" s="7">
        <v>50702</v>
      </c>
      <c r="B47" s="7" t="s">
        <v>661</v>
      </c>
      <c r="C47" s="9">
        <v>14765</v>
      </c>
      <c r="D47" s="9">
        <v>0</v>
      </c>
    </row>
    <row r="48" spans="1:4">
      <c r="A48" s="7">
        <v>50799</v>
      </c>
      <c r="B48" s="7" t="s">
        <v>662</v>
      </c>
      <c r="C48" s="9">
        <v>108366</v>
      </c>
      <c r="D48" s="9">
        <v>789</v>
      </c>
    </row>
    <row r="49" spans="1:4">
      <c r="A49" s="7">
        <v>508</v>
      </c>
      <c r="B49" s="10" t="s">
        <v>663</v>
      </c>
      <c r="C49" s="9">
        <v>0</v>
      </c>
      <c r="D49" s="9">
        <v>0</v>
      </c>
    </row>
    <row r="50" spans="1:4">
      <c r="A50" s="7">
        <v>50801</v>
      </c>
      <c r="B50" s="7" t="s">
        <v>664</v>
      </c>
      <c r="C50" s="9">
        <v>0</v>
      </c>
      <c r="D50" s="9">
        <v>0</v>
      </c>
    </row>
    <row r="51" spans="1:4">
      <c r="A51" s="7">
        <v>50802</v>
      </c>
      <c r="B51" s="7" t="s">
        <v>665</v>
      </c>
      <c r="C51" s="9">
        <v>0</v>
      </c>
      <c r="D51" s="9">
        <v>0</v>
      </c>
    </row>
    <row r="52" spans="1:4">
      <c r="A52" s="7">
        <v>509</v>
      </c>
      <c r="B52" s="10" t="s">
        <v>666</v>
      </c>
      <c r="C52" s="9">
        <v>6049</v>
      </c>
      <c r="D52" s="9">
        <v>1555</v>
      </c>
    </row>
    <row r="53" spans="1:4">
      <c r="A53" s="7">
        <v>50901</v>
      </c>
      <c r="B53" s="7" t="s">
        <v>667</v>
      </c>
      <c r="C53" s="9">
        <v>1276</v>
      </c>
      <c r="D53" s="9">
        <v>1</v>
      </c>
    </row>
    <row r="54" spans="1:4">
      <c r="A54" s="7">
        <v>50902</v>
      </c>
      <c r="B54" s="7" t="s">
        <v>668</v>
      </c>
      <c r="C54" s="9">
        <v>6</v>
      </c>
      <c r="D54" s="9">
        <v>0</v>
      </c>
    </row>
    <row r="55" spans="1:4">
      <c r="A55" s="7">
        <v>50903</v>
      </c>
      <c r="B55" s="7" t="s">
        <v>669</v>
      </c>
      <c r="C55" s="9">
        <v>0</v>
      </c>
      <c r="D55" s="9">
        <v>0</v>
      </c>
    </row>
    <row r="56" spans="1:4">
      <c r="A56" s="7">
        <v>50905</v>
      </c>
      <c r="B56" s="7" t="s">
        <v>670</v>
      </c>
      <c r="C56" s="9">
        <v>240</v>
      </c>
      <c r="D56" s="9">
        <v>240</v>
      </c>
    </row>
    <row r="57" spans="1:4">
      <c r="A57" s="7">
        <v>50999</v>
      </c>
      <c r="B57" s="7" t="s">
        <v>671</v>
      </c>
      <c r="C57" s="9">
        <v>4527</v>
      </c>
      <c r="D57" s="9">
        <v>1314</v>
      </c>
    </row>
    <row r="58" spans="1:4">
      <c r="A58" s="7">
        <v>510</v>
      </c>
      <c r="B58" s="10" t="s">
        <v>672</v>
      </c>
      <c r="C58" s="9">
        <v>8323</v>
      </c>
      <c r="D58" s="9">
        <v>0</v>
      </c>
    </row>
    <row r="59" spans="1:4">
      <c r="A59" s="7">
        <v>51002</v>
      </c>
      <c r="B59" s="7" t="s">
        <v>673</v>
      </c>
      <c r="C59" s="9">
        <v>8323</v>
      </c>
      <c r="D59" s="9">
        <v>0</v>
      </c>
    </row>
    <row r="60" spans="1:4">
      <c r="A60" s="7">
        <v>51003</v>
      </c>
      <c r="B60" s="7" t="s">
        <v>158</v>
      </c>
      <c r="C60" s="9">
        <v>0</v>
      </c>
      <c r="D60" s="9">
        <v>0</v>
      </c>
    </row>
    <row r="61" spans="1:4">
      <c r="A61" s="7">
        <v>511</v>
      </c>
      <c r="B61" s="10" t="s">
        <v>674</v>
      </c>
      <c r="C61" s="9">
        <v>5044</v>
      </c>
      <c r="D61" s="9">
        <v>0</v>
      </c>
    </row>
    <row r="62" spans="1:4">
      <c r="A62" s="7">
        <v>51101</v>
      </c>
      <c r="B62" s="7" t="s">
        <v>675</v>
      </c>
      <c r="C62" s="9">
        <v>4960</v>
      </c>
      <c r="D62" s="9">
        <v>0</v>
      </c>
    </row>
    <row r="63" spans="1:4">
      <c r="A63" s="7">
        <v>51102</v>
      </c>
      <c r="B63" s="7" t="s">
        <v>676</v>
      </c>
      <c r="C63" s="9">
        <v>0</v>
      </c>
      <c r="D63" s="9">
        <v>0</v>
      </c>
    </row>
    <row r="64" spans="1:4">
      <c r="A64" s="7">
        <v>51103</v>
      </c>
      <c r="B64" s="7" t="s">
        <v>677</v>
      </c>
      <c r="C64" s="9">
        <v>84</v>
      </c>
      <c r="D64" s="9">
        <v>0</v>
      </c>
    </row>
    <row r="65" spans="1:4">
      <c r="A65" s="7">
        <v>51104</v>
      </c>
      <c r="B65" s="7" t="s">
        <v>678</v>
      </c>
      <c r="C65" s="9">
        <v>0</v>
      </c>
      <c r="D65" s="9">
        <v>0</v>
      </c>
    </row>
    <row r="66" spans="1:4">
      <c r="A66" s="7">
        <v>599</v>
      </c>
      <c r="B66" s="10" t="s">
        <v>679</v>
      </c>
      <c r="C66" s="9">
        <v>21015</v>
      </c>
      <c r="D66" s="9">
        <v>5394</v>
      </c>
    </row>
    <row r="67" spans="1:4">
      <c r="A67" s="7">
        <v>59906</v>
      </c>
      <c r="B67" s="7" t="s">
        <v>680</v>
      </c>
      <c r="C67" s="9">
        <v>0</v>
      </c>
      <c r="D67" s="9">
        <v>0</v>
      </c>
    </row>
    <row r="68" spans="1:4">
      <c r="A68" s="7">
        <v>59907</v>
      </c>
      <c r="B68" s="7" t="s">
        <v>681</v>
      </c>
      <c r="C68" s="9">
        <v>0</v>
      </c>
      <c r="D68" s="9">
        <v>0</v>
      </c>
    </row>
    <row r="69" spans="1:4">
      <c r="A69" s="7">
        <v>59908</v>
      </c>
      <c r="B69" s="7" t="s">
        <v>682</v>
      </c>
      <c r="C69" s="9">
        <v>0</v>
      </c>
      <c r="D69" s="9">
        <v>0</v>
      </c>
    </row>
    <row r="70" spans="1:4">
      <c r="A70" s="7">
        <v>59999</v>
      </c>
      <c r="B70" s="7" t="s">
        <v>254</v>
      </c>
      <c r="C70" s="9">
        <v>21015</v>
      </c>
      <c r="D70" s="9">
        <v>5394</v>
      </c>
    </row>
  </sheetData>
  <mergeCells count="5">
    <mergeCell ref="A1:D1"/>
    <mergeCell ref="A4:A5"/>
    <mergeCell ref="B4:B5"/>
    <mergeCell ref="C4:C5"/>
    <mergeCell ref="D4:D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workbookViewId="0">
      <selection activeCell="I32" sqref="I32"/>
    </sheetView>
  </sheetViews>
  <sheetFormatPr defaultColWidth="9" defaultRowHeight="13.5" outlineLevelCol="6"/>
  <cols>
    <col min="1" max="1" width="26.875" customWidth="1"/>
    <col min="2" max="7" width="16.625" customWidth="1"/>
  </cols>
  <sheetData>
    <row r="1" ht="22.5" customHeight="1" spans="1:7">
      <c r="A1" s="133" t="s">
        <v>33</v>
      </c>
      <c r="B1" s="133"/>
      <c r="C1" s="133"/>
      <c r="D1" s="133"/>
      <c r="E1" s="133"/>
      <c r="F1" s="133"/>
      <c r="G1" s="133"/>
    </row>
    <row r="2" spans="1:7">
      <c r="A2" s="143" t="s">
        <v>34</v>
      </c>
      <c r="B2" s="143"/>
      <c r="C2" s="143"/>
      <c r="D2" s="143"/>
      <c r="E2" s="143"/>
      <c r="F2" s="143"/>
      <c r="G2" s="143"/>
    </row>
    <row r="3" ht="27" spans="1:7">
      <c r="A3" s="138" t="s">
        <v>2</v>
      </c>
      <c r="B3" s="97" t="s">
        <v>3</v>
      </c>
      <c r="C3" s="97" t="s">
        <v>4</v>
      </c>
      <c r="D3" s="52" t="s">
        <v>5</v>
      </c>
      <c r="E3" s="63" t="s">
        <v>6</v>
      </c>
      <c r="F3" s="144" t="s">
        <v>7</v>
      </c>
      <c r="G3" s="144" t="s">
        <v>8</v>
      </c>
    </row>
    <row r="4" spans="1:7">
      <c r="A4" s="145" t="s">
        <v>35</v>
      </c>
      <c r="B4" s="142">
        <v>39113</v>
      </c>
      <c r="C4" s="111">
        <v>46790</v>
      </c>
      <c r="D4" s="111">
        <v>42655</v>
      </c>
      <c r="E4" s="142">
        <v>42583</v>
      </c>
      <c r="F4" s="141">
        <f>E4/D4</f>
        <v>0.998312038448013</v>
      </c>
      <c r="G4" s="141">
        <f>E4/B4</f>
        <v>1.08871730626646</v>
      </c>
    </row>
    <row r="5" spans="1:7">
      <c r="A5" s="145" t="s">
        <v>36</v>
      </c>
      <c r="B5" s="142"/>
      <c r="C5" s="111"/>
      <c r="D5" s="111">
        <v>0</v>
      </c>
      <c r="E5" s="142"/>
      <c r="F5" s="141"/>
      <c r="G5" s="141"/>
    </row>
    <row r="6" spans="1:7">
      <c r="A6" s="145" t="s">
        <v>37</v>
      </c>
      <c r="B6" s="142">
        <v>13</v>
      </c>
      <c r="C6" s="111">
        <v>14</v>
      </c>
      <c r="D6" s="111">
        <v>11</v>
      </c>
      <c r="E6" s="142">
        <v>11</v>
      </c>
      <c r="F6" s="141">
        <f t="shared" ref="F6:F36" si="0">E6/D6</f>
        <v>1</v>
      </c>
      <c r="G6" s="141">
        <f t="shared" ref="G6:G36" si="1">E6/B6</f>
        <v>0.846153846153846</v>
      </c>
    </row>
    <row r="7" spans="1:7">
      <c r="A7" s="145" t="s">
        <v>38</v>
      </c>
      <c r="B7" s="142">
        <v>18129</v>
      </c>
      <c r="C7" s="111">
        <v>13787</v>
      </c>
      <c r="D7" s="111">
        <v>18053</v>
      </c>
      <c r="E7" s="142">
        <v>18053</v>
      </c>
      <c r="F7" s="141">
        <f t="shared" si="0"/>
        <v>1</v>
      </c>
      <c r="G7" s="141">
        <f t="shared" si="1"/>
        <v>0.995807821722103</v>
      </c>
    </row>
    <row r="8" spans="1:7">
      <c r="A8" s="145" t="s">
        <v>39</v>
      </c>
      <c r="B8" s="142">
        <v>28153</v>
      </c>
      <c r="C8" s="111">
        <v>21893</v>
      </c>
      <c r="D8" s="111">
        <v>38836</v>
      </c>
      <c r="E8" s="142">
        <v>37829</v>
      </c>
      <c r="F8" s="141">
        <f t="shared" si="0"/>
        <v>0.974070450097847</v>
      </c>
      <c r="G8" s="141">
        <f t="shared" si="1"/>
        <v>1.34369338969204</v>
      </c>
    </row>
    <row r="9" spans="1:7">
      <c r="A9" s="145" t="s">
        <v>40</v>
      </c>
      <c r="B9" s="142">
        <v>61586</v>
      </c>
      <c r="C9" s="111">
        <v>29508</v>
      </c>
      <c r="D9" s="111">
        <v>28462</v>
      </c>
      <c r="E9" s="142">
        <v>27056</v>
      </c>
      <c r="F9" s="141">
        <f t="shared" si="0"/>
        <v>0.950600801068091</v>
      </c>
      <c r="G9" s="141">
        <f t="shared" si="1"/>
        <v>0.439320624817329</v>
      </c>
    </row>
    <row r="10" spans="1:7">
      <c r="A10" s="145" t="s">
        <v>41</v>
      </c>
      <c r="B10" s="142">
        <v>268</v>
      </c>
      <c r="C10" s="111">
        <v>404</v>
      </c>
      <c r="D10" s="111">
        <v>291</v>
      </c>
      <c r="E10" s="142">
        <v>291</v>
      </c>
      <c r="F10" s="141">
        <f t="shared" si="0"/>
        <v>1</v>
      </c>
      <c r="G10" s="141">
        <f t="shared" si="1"/>
        <v>1.08582089552239</v>
      </c>
    </row>
    <row r="11" spans="1:7">
      <c r="A11" s="145" t="s">
        <v>42</v>
      </c>
      <c r="B11" s="142">
        <v>13136</v>
      </c>
      <c r="C11" s="111">
        <v>10365</v>
      </c>
      <c r="D11" s="111">
        <v>8213</v>
      </c>
      <c r="E11" s="142">
        <v>8202</v>
      </c>
      <c r="F11" s="141">
        <f t="shared" si="0"/>
        <v>0.99866065992938</v>
      </c>
      <c r="G11" s="141">
        <f t="shared" si="1"/>
        <v>0.624390986601705</v>
      </c>
    </row>
    <row r="12" spans="1:7">
      <c r="A12" s="145" t="s">
        <v>43</v>
      </c>
      <c r="B12" s="142">
        <v>10467</v>
      </c>
      <c r="C12" s="111">
        <v>6078</v>
      </c>
      <c r="D12" s="111">
        <v>12861</v>
      </c>
      <c r="E12" s="142">
        <v>12813</v>
      </c>
      <c r="F12" s="141">
        <f t="shared" si="0"/>
        <v>0.996267786330767</v>
      </c>
      <c r="G12" s="141">
        <f t="shared" si="1"/>
        <v>1.22413298939524</v>
      </c>
    </row>
    <row r="13" spans="1:7">
      <c r="A13" s="145" t="s">
        <v>44</v>
      </c>
      <c r="B13" s="142">
        <v>2803</v>
      </c>
      <c r="C13" s="111">
        <v>1835</v>
      </c>
      <c r="D13" s="111">
        <v>7652</v>
      </c>
      <c r="E13" s="142">
        <v>7651</v>
      </c>
      <c r="F13" s="141">
        <f t="shared" si="0"/>
        <v>0.999869315211709</v>
      </c>
      <c r="G13" s="141">
        <f t="shared" si="1"/>
        <v>2.72957545486978</v>
      </c>
    </row>
    <row r="14" spans="1:7">
      <c r="A14" s="145" t="s">
        <v>45</v>
      </c>
      <c r="B14" s="142">
        <v>63009</v>
      </c>
      <c r="C14" s="111">
        <v>38252</v>
      </c>
      <c r="D14" s="111">
        <v>130061</v>
      </c>
      <c r="E14" s="142">
        <v>129951</v>
      </c>
      <c r="F14" s="141">
        <f t="shared" si="0"/>
        <v>0.99915424300905</v>
      </c>
      <c r="G14" s="141">
        <f t="shared" si="1"/>
        <v>2.06241965433509</v>
      </c>
    </row>
    <row r="15" spans="1:7">
      <c r="A15" s="145" t="s">
        <v>46</v>
      </c>
      <c r="B15" s="142">
        <v>4002</v>
      </c>
      <c r="C15" s="111">
        <v>3435</v>
      </c>
      <c r="D15" s="111">
        <v>6091</v>
      </c>
      <c r="E15" s="142">
        <v>6091</v>
      </c>
      <c r="F15" s="141">
        <f t="shared" si="0"/>
        <v>1</v>
      </c>
      <c r="G15" s="141">
        <f t="shared" si="1"/>
        <v>1.52198900549725</v>
      </c>
    </row>
    <row r="16" spans="1:7">
      <c r="A16" s="145" t="s">
        <v>47</v>
      </c>
      <c r="B16" s="142">
        <v>746</v>
      </c>
      <c r="C16" s="111">
        <v>666</v>
      </c>
      <c r="D16" s="111">
        <v>638</v>
      </c>
      <c r="E16" s="142">
        <v>638</v>
      </c>
      <c r="F16" s="141">
        <f t="shared" si="0"/>
        <v>1</v>
      </c>
      <c r="G16" s="141">
        <f t="shared" si="1"/>
        <v>0.855227882037534</v>
      </c>
    </row>
    <row r="17" spans="1:7">
      <c r="A17" s="145" t="s">
        <v>48</v>
      </c>
      <c r="B17" s="142">
        <v>10727</v>
      </c>
      <c r="C17" s="111">
        <v>6899</v>
      </c>
      <c r="D17" s="111">
        <v>94531</v>
      </c>
      <c r="E17" s="142">
        <v>88133</v>
      </c>
      <c r="F17" s="141">
        <f t="shared" si="0"/>
        <v>0.93231849869355</v>
      </c>
      <c r="G17" s="141">
        <f t="shared" si="1"/>
        <v>8.21599701687331</v>
      </c>
    </row>
    <row r="18" spans="1:7">
      <c r="A18" s="145" t="s">
        <v>49</v>
      </c>
      <c r="B18" s="142">
        <v>2791</v>
      </c>
      <c r="C18" s="111">
        <v>707</v>
      </c>
      <c r="D18" s="111">
        <v>7687</v>
      </c>
      <c r="E18" s="142">
        <v>7207</v>
      </c>
      <c r="F18" s="141">
        <f t="shared" si="0"/>
        <v>0.937556914270847</v>
      </c>
      <c r="G18" s="141">
        <f t="shared" si="1"/>
        <v>2.58222859190254</v>
      </c>
    </row>
    <row r="19" spans="1:7">
      <c r="A19" s="145" t="s">
        <v>50</v>
      </c>
      <c r="B19" s="142"/>
      <c r="C19" s="111"/>
      <c r="D19" s="111">
        <v>301</v>
      </c>
      <c r="E19" s="142">
        <v>286</v>
      </c>
      <c r="F19" s="141"/>
      <c r="G19" s="141"/>
    </row>
    <row r="20" spans="1:7">
      <c r="A20" s="145" t="s">
        <v>51</v>
      </c>
      <c r="B20" s="142"/>
      <c r="C20" s="111"/>
      <c r="D20" s="111">
        <v>0</v>
      </c>
      <c r="E20" s="142"/>
      <c r="F20" s="141"/>
      <c r="G20" s="141"/>
    </row>
    <row r="21" spans="1:7">
      <c r="A21" s="145" t="s">
        <v>52</v>
      </c>
      <c r="B21" s="142">
        <v>359</v>
      </c>
      <c r="C21" s="111">
        <v>579</v>
      </c>
      <c r="D21" s="111">
        <v>379</v>
      </c>
      <c r="E21" s="142">
        <v>379</v>
      </c>
      <c r="F21" s="141">
        <f t="shared" si="0"/>
        <v>1</v>
      </c>
      <c r="G21" s="141">
        <f t="shared" si="1"/>
        <v>1.05571030640669</v>
      </c>
    </row>
    <row r="22" spans="1:7">
      <c r="A22" s="145" t="s">
        <v>53</v>
      </c>
      <c r="B22" s="142">
        <v>2513</v>
      </c>
      <c r="C22" s="111">
        <v>2065</v>
      </c>
      <c r="D22" s="111">
        <v>2368</v>
      </c>
      <c r="E22" s="142">
        <v>2368</v>
      </c>
      <c r="F22" s="141">
        <f t="shared" si="0"/>
        <v>1</v>
      </c>
      <c r="G22" s="141">
        <f t="shared" si="1"/>
        <v>0.942300039793076</v>
      </c>
    </row>
    <row r="23" spans="1:7">
      <c r="A23" s="145" t="s">
        <v>54</v>
      </c>
      <c r="B23" s="142"/>
      <c r="C23" s="111"/>
      <c r="D23" s="111"/>
      <c r="E23" s="142"/>
      <c r="F23" s="141"/>
      <c r="G23" s="141"/>
    </row>
    <row r="24" spans="1:7">
      <c r="A24" s="145" t="s">
        <v>55</v>
      </c>
      <c r="B24" s="142">
        <v>8288</v>
      </c>
      <c r="C24" s="111">
        <v>10000</v>
      </c>
      <c r="D24" s="111">
        <v>4960</v>
      </c>
      <c r="E24" s="142">
        <v>4960</v>
      </c>
      <c r="F24" s="141">
        <f t="shared" si="0"/>
        <v>1</v>
      </c>
      <c r="G24" s="141">
        <f t="shared" si="1"/>
        <v>0.598455598455598</v>
      </c>
    </row>
    <row r="25" spans="1:7">
      <c r="A25" s="145" t="s">
        <v>56</v>
      </c>
      <c r="B25" s="142">
        <v>19</v>
      </c>
      <c r="C25" s="111"/>
      <c r="D25" s="111">
        <v>84</v>
      </c>
      <c r="E25" s="142">
        <v>84</v>
      </c>
      <c r="F25" s="141">
        <f t="shared" si="0"/>
        <v>1</v>
      </c>
      <c r="G25" s="141">
        <f t="shared" si="1"/>
        <v>4.42105263157895</v>
      </c>
    </row>
    <row r="26" spans="1:7">
      <c r="A26" s="145" t="s">
        <v>57</v>
      </c>
      <c r="B26" s="142">
        <v>802</v>
      </c>
      <c r="C26" s="111">
        <v>3480</v>
      </c>
      <c r="D26" s="111">
        <v>845</v>
      </c>
      <c r="E26" s="142">
        <v>845</v>
      </c>
      <c r="F26" s="141">
        <f t="shared" si="0"/>
        <v>1</v>
      </c>
      <c r="G26" s="141">
        <f t="shared" si="1"/>
        <v>1.05361596009975</v>
      </c>
    </row>
    <row r="27" spans="1:7">
      <c r="A27" s="146" t="s">
        <v>58</v>
      </c>
      <c r="B27" s="142">
        <v>266924</v>
      </c>
      <c r="C27" s="111">
        <f>SUM(C4:C26)</f>
        <v>196757</v>
      </c>
      <c r="D27" s="111">
        <v>404979</v>
      </c>
      <c r="E27" s="142">
        <f>SUM(E4:E26)</f>
        <v>395431</v>
      </c>
      <c r="F27" s="141">
        <f t="shared" si="0"/>
        <v>0.976423468871225</v>
      </c>
      <c r="G27" s="141">
        <f t="shared" si="1"/>
        <v>1.48143666361961</v>
      </c>
    </row>
    <row r="28" spans="1:7">
      <c r="A28" s="147"/>
      <c r="B28" s="142"/>
      <c r="C28" s="111"/>
      <c r="D28" s="111"/>
      <c r="E28" s="142"/>
      <c r="F28" s="141"/>
      <c r="G28" s="141"/>
    </row>
    <row r="29" ht="14.25" spans="1:7">
      <c r="A29" s="148" t="s">
        <v>59</v>
      </c>
      <c r="B29" s="142"/>
      <c r="C29" s="149"/>
      <c r="D29" s="149"/>
      <c r="E29" s="142"/>
      <c r="F29" s="141"/>
      <c r="G29" s="141"/>
    </row>
    <row r="30" ht="14.25" spans="1:7">
      <c r="A30" s="150" t="s">
        <v>60</v>
      </c>
      <c r="B30" s="142">
        <v>1647</v>
      </c>
      <c r="C30" s="149">
        <v>13232</v>
      </c>
      <c r="D30" s="149">
        <v>13232</v>
      </c>
      <c r="E30" s="142">
        <v>1945</v>
      </c>
      <c r="F30" s="141">
        <f>E30/D30</f>
        <v>0.146992140266022</v>
      </c>
      <c r="G30" s="141">
        <f t="shared" si="1"/>
        <v>1.18093503339405</v>
      </c>
    </row>
    <row r="31" ht="14.25" spans="1:7">
      <c r="A31" s="150" t="s">
        <v>61</v>
      </c>
      <c r="B31" s="142">
        <v>17000</v>
      </c>
      <c r="C31" s="149"/>
      <c r="D31" s="149"/>
      <c r="E31" s="142">
        <v>5995</v>
      </c>
      <c r="F31" s="141"/>
      <c r="G31" s="141">
        <f t="shared" si="1"/>
        <v>0.352647058823529</v>
      </c>
    </row>
    <row r="32" ht="14.25" spans="1:7">
      <c r="A32" s="150" t="s">
        <v>62</v>
      </c>
      <c r="B32" s="142"/>
      <c r="C32" s="149"/>
      <c r="D32" s="149"/>
      <c r="E32" s="142"/>
      <c r="F32" s="141"/>
      <c r="G32" s="141"/>
    </row>
    <row r="33" ht="14.25" spans="1:7">
      <c r="A33" s="150" t="s">
        <v>63</v>
      </c>
      <c r="B33" s="142"/>
      <c r="C33" s="149"/>
      <c r="D33" s="149"/>
      <c r="E33" s="142">
        <v>10000</v>
      </c>
      <c r="F33" s="141"/>
      <c r="G33" s="141" t="e">
        <f t="shared" si="1"/>
        <v>#DIV/0!</v>
      </c>
    </row>
    <row r="34" ht="14.25" spans="1:7">
      <c r="A34" s="150" t="s">
        <v>64</v>
      </c>
      <c r="B34" s="142">
        <v>2980</v>
      </c>
      <c r="C34" s="149">
        <v>2999</v>
      </c>
      <c r="D34" s="149">
        <v>2999</v>
      </c>
      <c r="E34" s="142">
        <v>9548</v>
      </c>
      <c r="F34" s="141"/>
      <c r="G34" s="141">
        <f t="shared" si="1"/>
        <v>3.20402684563758</v>
      </c>
    </row>
    <row r="35" spans="1:7">
      <c r="A35" s="150" t="s">
        <v>65</v>
      </c>
      <c r="B35" s="142"/>
      <c r="C35" s="111"/>
      <c r="D35" s="111"/>
      <c r="E35" s="142"/>
      <c r="F35" s="141"/>
      <c r="G35" s="141"/>
    </row>
    <row r="36" spans="1:7">
      <c r="A36" s="151" t="s">
        <v>66</v>
      </c>
      <c r="B36" s="142">
        <v>288551</v>
      </c>
      <c r="C36" s="111">
        <f>C27+C30+C34</f>
        <v>212988</v>
      </c>
      <c r="D36" s="111">
        <f>D27+D30+D34</f>
        <v>421210</v>
      </c>
      <c r="E36" s="142">
        <v>422919</v>
      </c>
      <c r="F36" s="141">
        <f t="shared" si="0"/>
        <v>1.00405735856224</v>
      </c>
      <c r="G36" s="141">
        <f t="shared" si="1"/>
        <v>1.465664648537</v>
      </c>
    </row>
    <row r="39" spans="5:5">
      <c r="E39" s="105"/>
    </row>
  </sheetData>
  <mergeCells count="2">
    <mergeCell ref="A1:G1"/>
    <mergeCell ref="A2:G2"/>
  </mergeCells>
  <pageMargins left="0.708661417322835" right="0.708661417322835" top="0.354330708661417" bottom="0.354330708661417" header="0.31496062992126" footer="0.31496062992126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7"/>
  <sheetViews>
    <sheetView workbookViewId="0">
      <selection activeCell="E12" sqref="E12"/>
    </sheetView>
  </sheetViews>
  <sheetFormatPr defaultColWidth="9" defaultRowHeight="13.5" outlineLevelCol="6"/>
  <cols>
    <col min="1" max="1" width="26.875" customWidth="1"/>
    <col min="2" max="7" width="16.625" customWidth="1"/>
  </cols>
  <sheetData>
    <row r="1" ht="22.5" spans="1:7">
      <c r="A1" s="133" t="s">
        <v>67</v>
      </c>
      <c r="B1" s="133"/>
      <c r="C1" s="133"/>
      <c r="D1" s="133"/>
      <c r="E1" s="133"/>
      <c r="F1" s="133"/>
      <c r="G1" s="133"/>
    </row>
    <row r="2" ht="14.25" spans="1:7">
      <c r="A2" s="134"/>
      <c r="B2" s="134"/>
      <c r="C2" s="134"/>
      <c r="D2" s="134"/>
      <c r="E2" s="135"/>
      <c r="F2" s="136"/>
      <c r="G2" s="137" t="s">
        <v>34</v>
      </c>
    </row>
    <row r="3" ht="27" spans="1:7">
      <c r="A3" s="138" t="s">
        <v>2</v>
      </c>
      <c r="B3" s="97" t="s">
        <v>3</v>
      </c>
      <c r="C3" s="51" t="s">
        <v>4</v>
      </c>
      <c r="D3" s="52" t="s">
        <v>5</v>
      </c>
      <c r="E3" s="63" t="s">
        <v>68</v>
      </c>
      <c r="F3" s="139" t="s">
        <v>7</v>
      </c>
      <c r="G3" s="139" t="s">
        <v>8</v>
      </c>
    </row>
    <row r="4" ht="12.75" customHeight="1" spans="1:7">
      <c r="A4" s="140" t="s">
        <v>69</v>
      </c>
      <c r="B4" s="111">
        <v>39113</v>
      </c>
      <c r="C4" s="111">
        <v>46790</v>
      </c>
      <c r="D4" s="111">
        <v>42655</v>
      </c>
      <c r="E4" s="111">
        <v>42583</v>
      </c>
      <c r="F4" s="141">
        <f t="shared" ref="F4:F16" si="0">E4/D4</f>
        <v>0.998312038448013</v>
      </c>
      <c r="G4" s="141">
        <f>E4/B4</f>
        <v>1.08871730626646</v>
      </c>
    </row>
    <row r="5" spans="1:7">
      <c r="A5" s="140" t="s">
        <v>70</v>
      </c>
      <c r="B5" s="142">
        <v>6</v>
      </c>
      <c r="C5" s="111">
        <v>15</v>
      </c>
      <c r="D5" s="111">
        <v>15</v>
      </c>
      <c r="E5" s="111">
        <v>15</v>
      </c>
      <c r="F5" s="141">
        <f t="shared" si="0"/>
        <v>1</v>
      </c>
      <c r="G5" s="141"/>
    </row>
    <row r="6" spans="1:7">
      <c r="A6" s="140" t="s">
        <v>71</v>
      </c>
      <c r="B6" s="142">
        <v>3</v>
      </c>
      <c r="C6" s="111">
        <v>3</v>
      </c>
      <c r="D6" s="111">
        <v>3</v>
      </c>
      <c r="E6" s="111">
        <v>3</v>
      </c>
      <c r="F6" s="141">
        <f t="shared" si="0"/>
        <v>1</v>
      </c>
      <c r="G6" s="141"/>
    </row>
    <row r="7" spans="1:7">
      <c r="A7" s="140" t="s">
        <v>72</v>
      </c>
      <c r="B7" s="142">
        <v>21186</v>
      </c>
      <c r="C7" s="111">
        <v>22972</v>
      </c>
      <c r="D7" s="111">
        <v>26322</v>
      </c>
      <c r="E7" s="111">
        <v>26322</v>
      </c>
      <c r="F7" s="141">
        <f t="shared" si="0"/>
        <v>1</v>
      </c>
      <c r="G7" s="141">
        <f t="shared" ref="G7:G19" si="1">E7/B7</f>
        <v>1.24242424242424</v>
      </c>
    </row>
    <row r="8" spans="1:7">
      <c r="A8" s="140" t="s">
        <v>73</v>
      </c>
      <c r="B8" s="142">
        <v>1131</v>
      </c>
      <c r="C8" s="111">
        <v>286</v>
      </c>
      <c r="D8" s="111">
        <v>192</v>
      </c>
      <c r="E8" s="111">
        <v>192</v>
      </c>
      <c r="F8" s="141">
        <f t="shared" si="0"/>
        <v>1</v>
      </c>
      <c r="G8" s="141">
        <f t="shared" si="1"/>
        <v>0.169761273209549</v>
      </c>
    </row>
    <row r="9" spans="1:7">
      <c r="A9" s="140" t="s">
        <v>74</v>
      </c>
      <c r="B9" s="142">
        <v>253</v>
      </c>
      <c r="C9" s="111">
        <v>293</v>
      </c>
      <c r="D9" s="111">
        <v>277</v>
      </c>
      <c r="E9" s="111">
        <v>277</v>
      </c>
      <c r="F9" s="141">
        <f t="shared" si="0"/>
        <v>1</v>
      </c>
      <c r="G9" s="141">
        <f t="shared" si="1"/>
        <v>1.09486166007905</v>
      </c>
    </row>
    <row r="10" spans="1:7">
      <c r="A10" s="140" t="s">
        <v>75</v>
      </c>
      <c r="B10" s="142">
        <v>2005</v>
      </c>
      <c r="C10" s="111">
        <v>2006</v>
      </c>
      <c r="D10" s="111">
        <v>2778</v>
      </c>
      <c r="E10" s="142">
        <v>2743</v>
      </c>
      <c r="F10" s="141">
        <f t="shared" si="0"/>
        <v>0.987401007919366</v>
      </c>
      <c r="G10" s="141">
        <f t="shared" si="1"/>
        <v>1.36807980049875</v>
      </c>
    </row>
    <row r="11" spans="1:7">
      <c r="A11" s="140" t="s">
        <v>76</v>
      </c>
      <c r="B11" s="142">
        <v>2371</v>
      </c>
      <c r="C11" s="111">
        <v>3530</v>
      </c>
      <c r="D11" s="111">
        <v>3325</v>
      </c>
      <c r="E11" s="111">
        <v>3325</v>
      </c>
      <c r="F11" s="141">
        <f t="shared" si="0"/>
        <v>1</v>
      </c>
      <c r="G11" s="141">
        <f t="shared" si="1"/>
        <v>1.40236187262758</v>
      </c>
    </row>
    <row r="12" spans="1:7">
      <c r="A12" s="140" t="s">
        <v>77</v>
      </c>
      <c r="B12" s="142">
        <v>65</v>
      </c>
      <c r="C12" s="111">
        <v>108</v>
      </c>
      <c r="D12" s="111">
        <v>101</v>
      </c>
      <c r="E12" s="111">
        <v>101</v>
      </c>
      <c r="F12" s="141">
        <f t="shared" si="0"/>
        <v>1</v>
      </c>
      <c r="G12" s="141">
        <f t="shared" si="1"/>
        <v>1.55384615384615</v>
      </c>
    </row>
    <row r="13" spans="1:7">
      <c r="A13" s="140" t="s">
        <v>78</v>
      </c>
      <c r="B13" s="142"/>
      <c r="C13" s="111"/>
      <c r="D13" s="111"/>
      <c r="E13" s="142"/>
      <c r="F13" s="141"/>
      <c r="G13" s="141"/>
    </row>
    <row r="14" spans="1:7">
      <c r="A14" s="140" t="s">
        <v>79</v>
      </c>
      <c r="B14" s="142">
        <v>6281</v>
      </c>
      <c r="C14" s="111">
        <v>2022</v>
      </c>
      <c r="D14" s="111">
        <v>2986</v>
      </c>
      <c r="E14" s="142">
        <v>2974</v>
      </c>
      <c r="F14" s="141">
        <f t="shared" si="0"/>
        <v>0.995981245813798</v>
      </c>
      <c r="G14" s="141">
        <f t="shared" si="1"/>
        <v>0.47349148224805</v>
      </c>
    </row>
    <row r="15" spans="1:7">
      <c r="A15" s="140" t="s">
        <v>80</v>
      </c>
      <c r="B15" s="142">
        <v>221</v>
      </c>
      <c r="C15" s="111">
        <v>215</v>
      </c>
      <c r="D15" s="111">
        <v>358</v>
      </c>
      <c r="E15" s="142">
        <v>358</v>
      </c>
      <c r="F15" s="141">
        <f t="shared" si="0"/>
        <v>1</v>
      </c>
      <c r="G15" s="141">
        <f t="shared" si="1"/>
        <v>1.61990950226244</v>
      </c>
    </row>
    <row r="16" spans="1:7">
      <c r="A16" s="140" t="s">
        <v>81</v>
      </c>
      <c r="B16" s="142">
        <v>1564</v>
      </c>
      <c r="C16" s="111">
        <v>1665</v>
      </c>
      <c r="D16" s="111">
        <v>2048</v>
      </c>
      <c r="E16" s="142">
        <v>2043</v>
      </c>
      <c r="F16" s="141">
        <f t="shared" si="0"/>
        <v>0.99755859375</v>
      </c>
      <c r="G16" s="141">
        <f t="shared" si="1"/>
        <v>1.30626598465473</v>
      </c>
    </row>
    <row r="17" spans="1:7">
      <c r="A17" s="140" t="s">
        <v>82</v>
      </c>
      <c r="B17" s="142">
        <v>70</v>
      </c>
      <c r="C17" s="111"/>
      <c r="D17" s="111"/>
      <c r="E17" s="142"/>
      <c r="F17" s="141"/>
      <c r="G17" s="141">
        <f t="shared" si="1"/>
        <v>0</v>
      </c>
    </row>
    <row r="18" spans="1:7">
      <c r="A18" s="140" t="s">
        <v>83</v>
      </c>
      <c r="B18" s="142">
        <v>502</v>
      </c>
      <c r="C18" s="111">
        <v>786</v>
      </c>
      <c r="D18" s="111">
        <v>885</v>
      </c>
      <c r="E18" s="142">
        <v>885</v>
      </c>
      <c r="F18" s="141">
        <f>E18/D18</f>
        <v>1</v>
      </c>
      <c r="G18" s="141">
        <f t="shared" si="1"/>
        <v>1.76294820717131</v>
      </c>
    </row>
    <row r="19" spans="1:7">
      <c r="A19" s="140" t="s">
        <v>84</v>
      </c>
      <c r="B19" s="142">
        <v>502</v>
      </c>
      <c r="C19" s="111">
        <v>2473</v>
      </c>
      <c r="D19" s="111">
        <v>1888</v>
      </c>
      <c r="E19" s="142">
        <v>1888</v>
      </c>
      <c r="F19" s="141">
        <f>E19/D19</f>
        <v>1</v>
      </c>
      <c r="G19" s="141">
        <f t="shared" si="1"/>
        <v>3.7609561752988</v>
      </c>
    </row>
    <row r="20" spans="1:7">
      <c r="A20" s="140" t="s">
        <v>85</v>
      </c>
      <c r="B20" s="142"/>
      <c r="C20" s="111"/>
      <c r="D20" s="111"/>
      <c r="E20" s="142"/>
      <c r="F20" s="141"/>
      <c r="G20" s="141"/>
    </row>
    <row r="21" spans="1:7">
      <c r="A21" s="140" t="s">
        <v>86</v>
      </c>
      <c r="B21" s="142"/>
      <c r="C21" s="111"/>
      <c r="D21" s="111"/>
      <c r="E21" s="142"/>
      <c r="F21" s="141"/>
      <c r="G21" s="141"/>
    </row>
    <row r="22" spans="1:7">
      <c r="A22" s="140" t="s">
        <v>87</v>
      </c>
      <c r="B22" s="142"/>
      <c r="C22" s="111"/>
      <c r="D22" s="111"/>
      <c r="E22" s="142"/>
      <c r="F22" s="141"/>
      <c r="G22" s="141"/>
    </row>
    <row r="23" spans="1:7">
      <c r="A23" s="140" t="s">
        <v>88</v>
      </c>
      <c r="B23" s="142"/>
      <c r="C23" s="111"/>
      <c r="D23" s="111"/>
      <c r="E23" s="142"/>
      <c r="F23" s="141"/>
      <c r="G23" s="141"/>
    </row>
    <row r="24" spans="1:7">
      <c r="A24" s="140" t="s">
        <v>89</v>
      </c>
      <c r="B24" s="142">
        <v>1</v>
      </c>
      <c r="C24" s="111">
        <v>3</v>
      </c>
      <c r="D24" s="111">
        <v>3</v>
      </c>
      <c r="E24" s="111">
        <v>3</v>
      </c>
      <c r="F24" s="141">
        <f>E24/D24</f>
        <v>1</v>
      </c>
      <c r="G24" s="141"/>
    </row>
    <row r="25" spans="1:7">
      <c r="A25" s="140" t="s">
        <v>90</v>
      </c>
      <c r="B25" s="142">
        <v>213</v>
      </c>
      <c r="C25" s="111">
        <v>284</v>
      </c>
      <c r="D25" s="111">
        <v>315</v>
      </c>
      <c r="E25" s="111">
        <v>315</v>
      </c>
      <c r="F25" s="141">
        <f>E25/D25</f>
        <v>1</v>
      </c>
      <c r="G25" s="141">
        <f>E25/B25</f>
        <v>1.47887323943662</v>
      </c>
    </row>
    <row r="26" spans="1:7">
      <c r="A26" s="140" t="s">
        <v>91</v>
      </c>
      <c r="B26" s="142">
        <v>234</v>
      </c>
      <c r="C26" s="111">
        <v>244</v>
      </c>
      <c r="D26" s="111">
        <v>180</v>
      </c>
      <c r="E26" s="111">
        <v>180</v>
      </c>
      <c r="F26" s="141">
        <f>E26/D26</f>
        <v>1</v>
      </c>
      <c r="G26" s="141">
        <f>E26/B26</f>
        <v>0.769230769230769</v>
      </c>
    </row>
    <row r="27" spans="1:7">
      <c r="A27" s="140" t="s">
        <v>92</v>
      </c>
      <c r="B27" s="142">
        <v>365</v>
      </c>
      <c r="C27" s="111">
        <v>514</v>
      </c>
      <c r="D27" s="111">
        <v>744</v>
      </c>
      <c r="E27" s="111">
        <v>744</v>
      </c>
      <c r="F27" s="141">
        <f>E27/D27</f>
        <v>1</v>
      </c>
      <c r="G27" s="141">
        <f>E27/B27</f>
        <v>2.03835616438356</v>
      </c>
    </row>
    <row r="28" spans="1:7">
      <c r="A28" s="140" t="s">
        <v>93</v>
      </c>
      <c r="B28" s="142"/>
      <c r="C28" s="111"/>
      <c r="D28" s="111"/>
      <c r="E28" s="142"/>
      <c r="F28" s="141"/>
      <c r="G28" s="141"/>
    </row>
    <row r="29" spans="1:7">
      <c r="A29" s="140" t="s">
        <v>94</v>
      </c>
      <c r="B29" s="142"/>
      <c r="C29" s="111"/>
      <c r="D29" s="111"/>
      <c r="E29" s="142"/>
      <c r="F29" s="141"/>
      <c r="G29" s="141"/>
    </row>
    <row r="30" spans="1:7">
      <c r="A30" s="140" t="s">
        <v>95</v>
      </c>
      <c r="B30" s="142"/>
      <c r="C30" s="111">
        <v>34</v>
      </c>
      <c r="D30" s="111"/>
      <c r="E30" s="142"/>
      <c r="F30" s="141"/>
      <c r="G30" s="141"/>
    </row>
    <row r="31" spans="1:7">
      <c r="A31" s="140" t="s">
        <v>96</v>
      </c>
      <c r="B31" s="142">
        <v>118</v>
      </c>
      <c r="C31" s="111">
        <v>245</v>
      </c>
      <c r="D31" s="111">
        <v>171</v>
      </c>
      <c r="E31" s="142">
        <v>151</v>
      </c>
      <c r="F31" s="141">
        <f>E31/D31</f>
        <v>0.883040935672515</v>
      </c>
      <c r="G31" s="141">
        <f>E31/B31</f>
        <v>1.27966101694915</v>
      </c>
    </row>
    <row r="32" spans="1:7">
      <c r="A32" s="140" t="s">
        <v>97</v>
      </c>
      <c r="B32" s="142">
        <v>1016</v>
      </c>
      <c r="C32" s="111">
        <v>9092</v>
      </c>
      <c r="D32" s="111">
        <v>64</v>
      </c>
      <c r="E32" s="142">
        <v>64</v>
      </c>
      <c r="F32" s="141">
        <f>E32/D32</f>
        <v>1</v>
      </c>
      <c r="G32" s="141">
        <f>E32/B32</f>
        <v>0.062992125984252</v>
      </c>
    </row>
    <row r="33" spans="1:7">
      <c r="A33" s="140" t="s">
        <v>98</v>
      </c>
      <c r="B33" s="142"/>
      <c r="C33" s="111"/>
      <c r="D33" s="111"/>
      <c r="E33" s="142"/>
      <c r="F33" s="141"/>
      <c r="G33" s="141"/>
    </row>
    <row r="34" spans="1:7">
      <c r="A34" s="140" t="s">
        <v>99</v>
      </c>
      <c r="B34" s="142"/>
      <c r="C34" s="111"/>
      <c r="D34" s="111"/>
      <c r="E34" s="142"/>
      <c r="F34" s="141"/>
      <c r="G34" s="141"/>
    </row>
    <row r="35" spans="1:7">
      <c r="A35" s="140" t="s">
        <v>100</v>
      </c>
      <c r="B35" s="142"/>
      <c r="C35" s="111"/>
      <c r="D35" s="111"/>
      <c r="E35" s="142"/>
      <c r="F35" s="141"/>
      <c r="G35" s="141"/>
    </row>
    <row r="36" spans="1:7">
      <c r="A36" s="140" t="s">
        <v>101</v>
      </c>
      <c r="B36" s="142"/>
      <c r="C36" s="111"/>
      <c r="D36" s="111"/>
      <c r="E36" s="142"/>
      <c r="F36" s="141"/>
      <c r="G36" s="141"/>
    </row>
    <row r="37" spans="1:7">
      <c r="A37" s="140" t="s">
        <v>102</v>
      </c>
      <c r="B37" s="142"/>
      <c r="C37" s="111"/>
      <c r="D37" s="111"/>
      <c r="E37" s="142"/>
      <c r="F37" s="141"/>
      <c r="G37" s="141"/>
    </row>
    <row r="38" spans="1:7">
      <c r="A38" s="140" t="s">
        <v>103</v>
      </c>
      <c r="B38" s="142"/>
      <c r="C38" s="111"/>
      <c r="D38" s="111"/>
      <c r="E38" s="142"/>
      <c r="F38" s="141"/>
      <c r="G38" s="141"/>
    </row>
    <row r="39" spans="1:7">
      <c r="A39" s="140" t="s">
        <v>104</v>
      </c>
      <c r="B39" s="142"/>
      <c r="C39" s="111"/>
      <c r="D39" s="111"/>
      <c r="E39" s="142"/>
      <c r="F39" s="141"/>
      <c r="G39" s="141"/>
    </row>
    <row r="40" spans="1:7">
      <c r="A40" s="140" t="s">
        <v>105</v>
      </c>
      <c r="B40" s="142"/>
      <c r="C40" s="111"/>
      <c r="D40" s="111"/>
      <c r="E40" s="142"/>
      <c r="F40" s="141"/>
      <c r="G40" s="141"/>
    </row>
    <row r="41" spans="1:7">
      <c r="A41" s="140" t="s">
        <v>106</v>
      </c>
      <c r="B41" s="142"/>
      <c r="C41" s="111"/>
      <c r="D41" s="111"/>
      <c r="E41" s="142"/>
      <c r="F41" s="141"/>
      <c r="G41" s="141"/>
    </row>
    <row r="42" spans="1:7">
      <c r="A42" s="140" t="s">
        <v>107</v>
      </c>
      <c r="B42" s="142">
        <v>13</v>
      </c>
      <c r="C42" s="111">
        <v>14</v>
      </c>
      <c r="D42" s="111">
        <v>11</v>
      </c>
      <c r="E42" s="142">
        <v>11</v>
      </c>
      <c r="F42" s="141">
        <f>E42/D42</f>
        <v>1</v>
      </c>
      <c r="G42" s="141">
        <f>E42/B42</f>
        <v>0.846153846153846</v>
      </c>
    </row>
    <row r="43" spans="1:7">
      <c r="A43" s="140" t="s">
        <v>108</v>
      </c>
      <c r="B43" s="142"/>
      <c r="C43" s="111"/>
      <c r="D43" s="111"/>
      <c r="E43" s="142"/>
      <c r="F43" s="141"/>
      <c r="G43" s="141"/>
    </row>
    <row r="44" spans="1:7">
      <c r="A44" s="140" t="s">
        <v>109</v>
      </c>
      <c r="B44" s="142"/>
      <c r="C44" s="111"/>
      <c r="D44" s="111"/>
      <c r="E44" s="142"/>
      <c r="F44" s="141"/>
      <c r="G44" s="141"/>
    </row>
    <row r="45" spans="1:7">
      <c r="A45" s="140" t="s">
        <v>110</v>
      </c>
      <c r="B45" s="142"/>
      <c r="C45" s="111"/>
      <c r="D45" s="111"/>
      <c r="E45" s="142"/>
      <c r="F45" s="141"/>
      <c r="G45" s="141"/>
    </row>
    <row r="46" spans="1:7">
      <c r="A46" s="140" t="s">
        <v>111</v>
      </c>
      <c r="B46" s="142">
        <v>13</v>
      </c>
      <c r="C46" s="111">
        <v>14</v>
      </c>
      <c r="D46" s="111">
        <v>11</v>
      </c>
      <c r="E46" s="142">
        <v>11</v>
      </c>
      <c r="F46" s="141">
        <f>E46/D46</f>
        <v>1</v>
      </c>
      <c r="G46" s="141">
        <f>E46/B46</f>
        <v>0.846153846153846</v>
      </c>
    </row>
    <row r="47" spans="1:7">
      <c r="A47" s="140" t="s">
        <v>112</v>
      </c>
      <c r="B47" s="142"/>
      <c r="C47" s="111"/>
      <c r="D47" s="111"/>
      <c r="E47" s="142"/>
      <c r="F47" s="141"/>
      <c r="G47" s="141"/>
    </row>
    <row r="48" spans="1:7">
      <c r="A48" s="140" t="s">
        <v>113</v>
      </c>
      <c r="B48" s="142">
        <v>18129</v>
      </c>
      <c r="C48" s="111">
        <v>13787</v>
      </c>
      <c r="D48" s="111">
        <v>18053</v>
      </c>
      <c r="E48" s="111">
        <v>18053</v>
      </c>
      <c r="F48" s="141">
        <f>E48/D48</f>
        <v>1</v>
      </c>
      <c r="G48" s="141">
        <f>E48/B48</f>
        <v>0.995807821722103</v>
      </c>
    </row>
    <row r="49" spans="1:7">
      <c r="A49" s="140" t="s">
        <v>114</v>
      </c>
      <c r="B49" s="142">
        <v>1824</v>
      </c>
      <c r="C49" s="111">
        <v>1620</v>
      </c>
      <c r="D49" s="111">
        <v>1425</v>
      </c>
      <c r="E49" s="111">
        <v>1425</v>
      </c>
      <c r="F49" s="141">
        <f>E49/D49</f>
        <v>1</v>
      </c>
      <c r="G49" s="141">
        <f>E49/B49</f>
        <v>0.78125</v>
      </c>
    </row>
    <row r="50" spans="1:7">
      <c r="A50" s="140" t="s">
        <v>115</v>
      </c>
      <c r="B50" s="142">
        <v>11432</v>
      </c>
      <c r="C50" s="111">
        <v>8537</v>
      </c>
      <c r="D50" s="111">
        <v>12928</v>
      </c>
      <c r="E50" s="111">
        <v>12928</v>
      </c>
      <c r="F50" s="141">
        <f>E50/D50</f>
        <v>1</v>
      </c>
      <c r="G50" s="141">
        <f>E50/B50</f>
        <v>1.13086074177747</v>
      </c>
    </row>
    <row r="51" spans="1:7">
      <c r="A51" s="140" t="s">
        <v>116</v>
      </c>
      <c r="B51" s="142"/>
      <c r="C51" s="111"/>
      <c r="D51" s="111"/>
      <c r="E51" s="142"/>
      <c r="F51" s="141"/>
      <c r="G51" s="141"/>
    </row>
    <row r="52" spans="1:7">
      <c r="A52" s="140" t="s">
        <v>117</v>
      </c>
      <c r="B52" s="142">
        <v>1925</v>
      </c>
      <c r="C52" s="111">
        <v>1407</v>
      </c>
      <c r="D52" s="111">
        <v>1063</v>
      </c>
      <c r="E52" s="142">
        <v>1063</v>
      </c>
      <c r="F52" s="141">
        <f>E52/D52</f>
        <v>1</v>
      </c>
      <c r="G52" s="141">
        <f>E52/B52</f>
        <v>0.552207792207792</v>
      </c>
    </row>
    <row r="53" spans="1:7">
      <c r="A53" s="140" t="s">
        <v>118</v>
      </c>
      <c r="B53" s="142">
        <v>2564</v>
      </c>
      <c r="C53" s="111">
        <v>2038</v>
      </c>
      <c r="D53" s="111">
        <v>2403</v>
      </c>
      <c r="E53" s="142">
        <v>2403</v>
      </c>
      <c r="F53" s="141">
        <f>E53/D53</f>
        <v>1</v>
      </c>
      <c r="G53" s="141">
        <f>E53/B53</f>
        <v>0.937207488299532</v>
      </c>
    </row>
    <row r="54" spans="1:7">
      <c r="A54" s="140" t="s">
        <v>119</v>
      </c>
      <c r="B54" s="142">
        <v>163</v>
      </c>
      <c r="C54" s="111">
        <v>141</v>
      </c>
      <c r="D54" s="111">
        <v>150</v>
      </c>
      <c r="E54" s="142">
        <v>150</v>
      </c>
      <c r="F54" s="141">
        <f>E54/D54</f>
        <v>1</v>
      </c>
      <c r="G54" s="141">
        <f>E54/B54</f>
        <v>0.920245398773006</v>
      </c>
    </row>
    <row r="55" spans="1:7">
      <c r="A55" s="140" t="s">
        <v>120</v>
      </c>
      <c r="B55" s="142"/>
      <c r="C55" s="111"/>
      <c r="D55" s="111"/>
      <c r="E55" s="142"/>
      <c r="F55" s="141"/>
      <c r="G55" s="141"/>
    </row>
    <row r="56" spans="1:7">
      <c r="A56" s="140" t="s">
        <v>121</v>
      </c>
      <c r="B56" s="142"/>
      <c r="C56" s="111"/>
      <c r="D56" s="111"/>
      <c r="E56" s="142"/>
      <c r="F56" s="141"/>
      <c r="G56" s="141"/>
    </row>
    <row r="57" spans="1:7">
      <c r="A57" s="140" t="s">
        <v>122</v>
      </c>
      <c r="B57" s="142"/>
      <c r="C57" s="111"/>
      <c r="D57" s="111"/>
      <c r="E57" s="142"/>
      <c r="F57" s="141"/>
      <c r="G57" s="141"/>
    </row>
    <row r="58" spans="1:7">
      <c r="A58" s="140" t="s">
        <v>123</v>
      </c>
      <c r="B58" s="142"/>
      <c r="C58" s="111"/>
      <c r="D58" s="111"/>
      <c r="E58" s="142"/>
      <c r="F58" s="141"/>
      <c r="G58" s="141"/>
    </row>
    <row r="59" spans="1:7">
      <c r="A59" s="140" t="s">
        <v>124</v>
      </c>
      <c r="B59" s="142"/>
      <c r="C59" s="111"/>
      <c r="D59" s="111"/>
      <c r="E59" s="142"/>
      <c r="F59" s="141"/>
      <c r="G59" s="141"/>
    </row>
    <row r="60" spans="1:7">
      <c r="A60" s="140" t="s">
        <v>125</v>
      </c>
      <c r="B60" s="142">
        <v>221</v>
      </c>
      <c r="C60" s="111">
        <v>45</v>
      </c>
      <c r="D60" s="111">
        <v>84</v>
      </c>
      <c r="E60" s="142">
        <v>84</v>
      </c>
      <c r="F60" s="141">
        <f t="shared" ref="F60:F64" si="2">E60/D60</f>
        <v>1</v>
      </c>
      <c r="G60" s="141">
        <f t="shared" ref="G60:G63" si="3">E60/B60</f>
        <v>0.380090497737557</v>
      </c>
    </row>
    <row r="61" spans="1:7">
      <c r="A61" s="140" t="s">
        <v>126</v>
      </c>
      <c r="B61" s="142">
        <v>28153</v>
      </c>
      <c r="C61" s="111">
        <v>21893</v>
      </c>
      <c r="D61" s="111">
        <v>38836</v>
      </c>
      <c r="E61" s="142">
        <v>37829</v>
      </c>
      <c r="F61" s="141">
        <f t="shared" si="2"/>
        <v>0.974070450097847</v>
      </c>
      <c r="G61" s="141">
        <f t="shared" si="3"/>
        <v>1.34369338969204</v>
      </c>
    </row>
    <row r="62" spans="1:7">
      <c r="A62" s="140" t="s">
        <v>127</v>
      </c>
      <c r="B62" s="142">
        <v>1726</v>
      </c>
      <c r="C62" s="111">
        <v>914</v>
      </c>
      <c r="D62" s="111">
        <v>2994</v>
      </c>
      <c r="E62" s="142">
        <v>2994</v>
      </c>
      <c r="F62" s="141">
        <f t="shared" si="2"/>
        <v>1</v>
      </c>
      <c r="G62" s="141">
        <f t="shared" si="3"/>
        <v>1.73464658169177</v>
      </c>
    </row>
    <row r="63" spans="1:7">
      <c r="A63" s="140" t="s">
        <v>128</v>
      </c>
      <c r="B63" s="142">
        <v>18920</v>
      </c>
      <c r="C63" s="111">
        <v>13878</v>
      </c>
      <c r="D63" s="111">
        <v>28224</v>
      </c>
      <c r="E63" s="142">
        <v>28224</v>
      </c>
      <c r="F63" s="141">
        <f t="shared" si="2"/>
        <v>1</v>
      </c>
      <c r="G63" s="141">
        <f t="shared" si="3"/>
        <v>1.49175475687104</v>
      </c>
    </row>
    <row r="64" spans="1:7">
      <c r="A64" s="140" t="s">
        <v>129</v>
      </c>
      <c r="B64" s="142"/>
      <c r="C64" s="111"/>
      <c r="D64" s="111">
        <v>214</v>
      </c>
      <c r="E64" s="142">
        <v>214</v>
      </c>
      <c r="F64" s="141">
        <f t="shared" si="2"/>
        <v>1</v>
      </c>
      <c r="G64" s="141"/>
    </row>
    <row r="65" spans="1:7">
      <c r="A65" s="140" t="s">
        <v>130</v>
      </c>
      <c r="B65" s="142"/>
      <c r="C65" s="111"/>
      <c r="D65" s="111"/>
      <c r="E65" s="142"/>
      <c r="F65" s="141"/>
      <c r="G65" s="141"/>
    </row>
    <row r="66" spans="1:7">
      <c r="A66" s="140" t="s">
        <v>131</v>
      </c>
      <c r="B66" s="142"/>
      <c r="C66" s="111"/>
      <c r="D66" s="111"/>
      <c r="E66" s="142"/>
      <c r="F66" s="141"/>
      <c r="G66" s="141"/>
    </row>
    <row r="67" spans="1:7">
      <c r="A67" s="140" t="s">
        <v>132</v>
      </c>
      <c r="B67" s="142"/>
      <c r="C67" s="111"/>
      <c r="D67" s="111"/>
      <c r="E67" s="142"/>
      <c r="F67" s="141"/>
      <c r="G67" s="141"/>
    </row>
    <row r="68" spans="1:7">
      <c r="A68" s="140" t="s">
        <v>133</v>
      </c>
      <c r="B68" s="142"/>
      <c r="C68" s="111"/>
      <c r="D68" s="111"/>
      <c r="E68" s="142"/>
      <c r="F68" s="141"/>
      <c r="G68" s="141"/>
    </row>
    <row r="69" spans="1:7">
      <c r="A69" s="140" t="s">
        <v>134</v>
      </c>
      <c r="B69" s="142"/>
      <c r="C69" s="111"/>
      <c r="D69" s="111"/>
      <c r="E69" s="142"/>
      <c r="F69" s="141"/>
      <c r="G69" s="141"/>
    </row>
    <row r="70" spans="1:7">
      <c r="A70" s="140" t="s">
        <v>135</v>
      </c>
      <c r="B70" s="142">
        <v>3689</v>
      </c>
      <c r="C70" s="111">
        <v>4000</v>
      </c>
      <c r="D70" s="111">
        <v>4307</v>
      </c>
      <c r="E70" s="142">
        <v>3300</v>
      </c>
      <c r="F70" s="141">
        <f>E70/D70</f>
        <v>0.76619456698398</v>
      </c>
      <c r="G70" s="141">
        <f>E70/B70</f>
        <v>0.894551368934671</v>
      </c>
    </row>
    <row r="71" spans="1:7">
      <c r="A71" s="140" t="s">
        <v>136</v>
      </c>
      <c r="B71" s="142">
        <v>3818</v>
      </c>
      <c r="C71" s="111">
        <v>3101</v>
      </c>
      <c r="D71" s="111">
        <v>3097</v>
      </c>
      <c r="E71" s="142">
        <v>3097</v>
      </c>
      <c r="F71" s="141">
        <f>E71/D71</f>
        <v>1</v>
      </c>
      <c r="G71" s="141">
        <f>E71/B71</f>
        <v>0.811157674174961</v>
      </c>
    </row>
    <row r="72" spans="1:7">
      <c r="A72" s="140" t="s">
        <v>137</v>
      </c>
      <c r="B72" s="142">
        <v>61586</v>
      </c>
      <c r="C72" s="111">
        <v>29508</v>
      </c>
      <c r="D72" s="111">
        <v>28462</v>
      </c>
      <c r="E72" s="142">
        <v>27056</v>
      </c>
      <c r="F72" s="141">
        <f>E72/D72</f>
        <v>0.950600801068091</v>
      </c>
      <c r="G72" s="141">
        <f>E72/B72</f>
        <v>0.439320624817329</v>
      </c>
    </row>
    <row r="73" spans="1:7">
      <c r="A73" s="140" t="s">
        <v>138</v>
      </c>
      <c r="B73" s="142"/>
      <c r="C73" s="111"/>
      <c r="D73" s="111"/>
      <c r="E73" s="142"/>
      <c r="F73" s="141"/>
      <c r="G73" s="141"/>
    </row>
    <row r="74" ht="15" customHeight="1" spans="1:7">
      <c r="A74" s="140" t="s">
        <v>139</v>
      </c>
      <c r="B74" s="142"/>
      <c r="C74" s="111"/>
      <c r="D74" s="111"/>
      <c r="E74" s="142"/>
      <c r="F74" s="141"/>
      <c r="G74" s="141"/>
    </row>
    <row r="75" spans="1:7">
      <c r="A75" s="140" t="s">
        <v>140</v>
      </c>
      <c r="B75" s="142"/>
      <c r="C75" s="111"/>
      <c r="D75" s="111"/>
      <c r="E75" s="142"/>
      <c r="F75" s="141"/>
      <c r="G75" s="141"/>
    </row>
    <row r="76" spans="1:7">
      <c r="A76" s="140" t="s">
        <v>141</v>
      </c>
      <c r="B76" s="142">
        <v>476</v>
      </c>
      <c r="C76" s="111">
        <v>248</v>
      </c>
      <c r="D76" s="111">
        <v>1608</v>
      </c>
      <c r="E76" s="142">
        <v>1608</v>
      </c>
      <c r="F76" s="141">
        <f>E76/D76</f>
        <v>1</v>
      </c>
      <c r="G76" s="141">
        <f>E76/B76</f>
        <v>3.3781512605042</v>
      </c>
    </row>
    <row r="77" spans="1:7">
      <c r="A77" s="140" t="s">
        <v>142</v>
      </c>
      <c r="B77" s="142">
        <v>50</v>
      </c>
      <c r="C77" s="111"/>
      <c r="D77" s="111">
        <v>470</v>
      </c>
      <c r="E77" s="142">
        <v>470</v>
      </c>
      <c r="F77" s="141">
        <f>E77/D77</f>
        <v>1</v>
      </c>
      <c r="G77" s="141">
        <f>E77/B77</f>
        <v>9.4</v>
      </c>
    </row>
    <row r="78" spans="1:7">
      <c r="A78" s="140" t="s">
        <v>143</v>
      </c>
      <c r="B78" s="142"/>
      <c r="C78" s="111"/>
      <c r="D78" s="111"/>
      <c r="E78" s="142"/>
      <c r="F78" s="141"/>
      <c r="G78" s="141"/>
    </row>
    <row r="79" spans="1:7">
      <c r="A79" s="140" t="s">
        <v>144</v>
      </c>
      <c r="B79" s="142">
        <v>409</v>
      </c>
      <c r="C79" s="111">
        <v>305</v>
      </c>
      <c r="D79" s="111">
        <v>662</v>
      </c>
      <c r="E79" s="142">
        <v>656</v>
      </c>
      <c r="F79" s="141">
        <f>E79/D79</f>
        <v>0.990936555891239</v>
      </c>
      <c r="G79" s="141">
        <f>E79/B79</f>
        <v>1.6039119804401</v>
      </c>
    </row>
    <row r="80" spans="1:7">
      <c r="A80" s="140" t="s">
        <v>145</v>
      </c>
      <c r="B80" s="142"/>
      <c r="C80" s="111"/>
      <c r="D80" s="111"/>
      <c r="E80" s="142"/>
      <c r="F80" s="141"/>
      <c r="G80" s="141"/>
    </row>
    <row r="81" spans="1:7">
      <c r="A81" s="140" t="s">
        <v>146</v>
      </c>
      <c r="B81" s="142">
        <v>22</v>
      </c>
      <c r="C81" s="111"/>
      <c r="D81" s="111"/>
      <c r="E81" s="142"/>
      <c r="F81" s="141"/>
      <c r="G81" s="141"/>
    </row>
    <row r="82" spans="1:7">
      <c r="A82" s="140" t="s">
        <v>147</v>
      </c>
      <c r="B82" s="142">
        <v>60629</v>
      </c>
      <c r="C82" s="111">
        <v>28955</v>
      </c>
      <c r="D82" s="111">
        <v>25722</v>
      </c>
      <c r="E82" s="142">
        <v>24322</v>
      </c>
      <c r="F82" s="141">
        <f>E82/D82</f>
        <v>0.945571883990358</v>
      </c>
      <c r="G82" s="141">
        <f>E82/B82</f>
        <v>0.40116116050075</v>
      </c>
    </row>
    <row r="83" spans="1:7">
      <c r="A83" s="140" t="s">
        <v>148</v>
      </c>
      <c r="B83" s="142">
        <v>268</v>
      </c>
      <c r="C83" s="111">
        <v>404</v>
      </c>
      <c r="D83" s="111">
        <v>291</v>
      </c>
      <c r="E83" s="142">
        <v>291</v>
      </c>
      <c r="F83" s="141">
        <f>E83/D83</f>
        <v>1</v>
      </c>
      <c r="G83" s="141">
        <f>E83/B83</f>
        <v>1.08582089552239</v>
      </c>
    </row>
    <row r="84" spans="1:7">
      <c r="A84" s="140" t="s">
        <v>149</v>
      </c>
      <c r="B84" s="142">
        <v>153</v>
      </c>
      <c r="C84" s="111">
        <v>200</v>
      </c>
      <c r="D84" s="111">
        <v>156</v>
      </c>
      <c r="E84" s="142">
        <v>156</v>
      </c>
      <c r="F84" s="141">
        <f>E84/D84</f>
        <v>1</v>
      </c>
      <c r="G84" s="141">
        <f>E84/B84</f>
        <v>1.01960784313725</v>
      </c>
    </row>
    <row r="85" spans="1:7">
      <c r="A85" s="140" t="s">
        <v>150</v>
      </c>
      <c r="B85" s="142"/>
      <c r="C85" s="111"/>
      <c r="D85" s="111"/>
      <c r="E85" s="142"/>
      <c r="F85" s="141"/>
      <c r="G85" s="141"/>
    </row>
    <row r="86" spans="1:7">
      <c r="A86" s="140" t="s">
        <v>151</v>
      </c>
      <c r="B86" s="142">
        <v>115</v>
      </c>
      <c r="C86" s="111">
        <v>200</v>
      </c>
      <c r="D86" s="111">
        <v>115</v>
      </c>
      <c r="E86" s="142">
        <v>115</v>
      </c>
      <c r="F86" s="141">
        <f>E86/D86</f>
        <v>1</v>
      </c>
      <c r="G86" s="141">
        <f>E86/B86</f>
        <v>1</v>
      </c>
    </row>
    <row r="87" spans="1:7">
      <c r="A87" s="140" t="s">
        <v>152</v>
      </c>
      <c r="B87" s="142"/>
      <c r="C87" s="111"/>
      <c r="D87" s="111"/>
      <c r="E87" s="142"/>
      <c r="F87" s="141"/>
      <c r="G87" s="141"/>
    </row>
    <row r="88" spans="1:7">
      <c r="A88" s="140" t="s">
        <v>153</v>
      </c>
      <c r="B88" s="142"/>
      <c r="C88" s="111">
        <v>4</v>
      </c>
      <c r="D88" s="111">
        <v>20</v>
      </c>
      <c r="E88" s="142">
        <v>20</v>
      </c>
      <c r="F88" s="141">
        <f>E88/D88</f>
        <v>1</v>
      </c>
      <c r="G88" s="141" t="e">
        <f>E88/B88</f>
        <v>#DIV/0!</v>
      </c>
    </row>
    <row r="89" spans="1:7">
      <c r="A89" s="140" t="s">
        <v>154</v>
      </c>
      <c r="B89" s="142">
        <v>13136</v>
      </c>
      <c r="C89" s="111">
        <v>10365</v>
      </c>
      <c r="D89" s="111">
        <v>8213</v>
      </c>
      <c r="E89" s="142">
        <v>8202</v>
      </c>
      <c r="F89" s="141">
        <f>E89/D89</f>
        <v>0.99866065992938</v>
      </c>
      <c r="G89" s="141">
        <f>E89/B89</f>
        <v>0.624390986601705</v>
      </c>
    </row>
    <row r="90" spans="1:7">
      <c r="A90" s="140" t="s">
        <v>155</v>
      </c>
      <c r="B90" s="142">
        <v>703</v>
      </c>
      <c r="C90" s="111">
        <v>856</v>
      </c>
      <c r="D90" s="111">
        <v>1433</v>
      </c>
      <c r="E90" s="142">
        <v>1433</v>
      </c>
      <c r="F90" s="141">
        <f>E90/D90</f>
        <v>1</v>
      </c>
      <c r="G90" s="141">
        <f>E90/B90</f>
        <v>2.03840682788051</v>
      </c>
    </row>
    <row r="91" spans="1:7">
      <c r="A91" s="140" t="s">
        <v>156</v>
      </c>
      <c r="B91" s="142">
        <v>3805</v>
      </c>
      <c r="C91" s="111">
        <v>980</v>
      </c>
      <c r="D91" s="111">
        <v>1308</v>
      </c>
      <c r="E91" s="142">
        <v>1304</v>
      </c>
      <c r="F91" s="141">
        <f>E91/D91</f>
        <v>0.996941896024465</v>
      </c>
      <c r="G91" s="141"/>
    </row>
    <row r="92" spans="1:7">
      <c r="A92" s="140" t="s">
        <v>157</v>
      </c>
      <c r="B92" s="142"/>
      <c r="C92" s="111"/>
      <c r="D92" s="111"/>
      <c r="E92" s="142"/>
      <c r="F92" s="141"/>
      <c r="G92" s="141" t="e">
        <f>E92/B92</f>
        <v>#DIV/0!</v>
      </c>
    </row>
    <row r="93" spans="1:7">
      <c r="A93" s="140" t="s">
        <v>158</v>
      </c>
      <c r="B93" s="142"/>
      <c r="C93" s="111"/>
      <c r="D93" s="111"/>
      <c r="E93" s="142"/>
      <c r="F93" s="141"/>
      <c r="G93" s="141"/>
    </row>
    <row r="94" spans="1:7">
      <c r="A94" s="140" t="s">
        <v>159</v>
      </c>
      <c r="B94" s="142">
        <v>570</v>
      </c>
      <c r="C94" s="111">
        <v>78</v>
      </c>
      <c r="D94" s="111">
        <v>197</v>
      </c>
      <c r="E94" s="142">
        <v>197</v>
      </c>
      <c r="F94" s="141">
        <f>E94/D94</f>
        <v>1</v>
      </c>
      <c r="G94" s="141">
        <f t="shared" ref="G94:G101" si="4">E94/B94</f>
        <v>0.345614035087719</v>
      </c>
    </row>
    <row r="95" spans="1:7">
      <c r="A95" s="140" t="s">
        <v>160</v>
      </c>
      <c r="B95" s="142">
        <v>1027</v>
      </c>
      <c r="C95" s="111">
        <v>1340</v>
      </c>
      <c r="D95" s="111">
        <v>1169</v>
      </c>
      <c r="E95" s="142">
        <v>1169</v>
      </c>
      <c r="F95" s="141">
        <f>E95/D95</f>
        <v>1</v>
      </c>
      <c r="G95" s="141">
        <f t="shared" si="4"/>
        <v>1.13826679649464</v>
      </c>
    </row>
    <row r="96" spans="1:7">
      <c r="A96" s="140" t="s">
        <v>161</v>
      </c>
      <c r="B96" s="142">
        <v>3220</v>
      </c>
      <c r="C96" s="111">
        <v>2692</v>
      </c>
      <c r="D96" s="111">
        <v>333</v>
      </c>
      <c r="E96" s="142">
        <v>333</v>
      </c>
      <c r="F96" s="141">
        <f t="shared" ref="F96:F101" si="5">E96/D96</f>
        <v>1</v>
      </c>
      <c r="G96" s="141">
        <f t="shared" si="4"/>
        <v>0.103416149068323</v>
      </c>
    </row>
    <row r="97" spans="1:7">
      <c r="A97" s="140" t="s">
        <v>162</v>
      </c>
      <c r="B97" s="142">
        <v>331</v>
      </c>
      <c r="C97" s="111">
        <v>518</v>
      </c>
      <c r="D97" s="111">
        <v>1024</v>
      </c>
      <c r="E97" s="142">
        <v>1024</v>
      </c>
      <c r="F97" s="141">
        <f t="shared" si="5"/>
        <v>1</v>
      </c>
      <c r="G97" s="141">
        <f t="shared" si="4"/>
        <v>3.09365558912387</v>
      </c>
    </row>
    <row r="98" spans="1:7">
      <c r="A98" s="140" t="s">
        <v>163</v>
      </c>
      <c r="B98" s="142">
        <v>59</v>
      </c>
      <c r="C98" s="111">
        <v>102</v>
      </c>
      <c r="D98" s="111">
        <v>84</v>
      </c>
      <c r="E98" s="142">
        <v>84</v>
      </c>
      <c r="F98" s="141">
        <f t="shared" si="5"/>
        <v>1</v>
      </c>
      <c r="G98" s="141">
        <f t="shared" si="4"/>
        <v>1.42372881355932</v>
      </c>
    </row>
    <row r="99" spans="1:7">
      <c r="A99" s="140" t="s">
        <v>164</v>
      </c>
      <c r="B99" s="142">
        <v>2</v>
      </c>
      <c r="C99" s="111">
        <v>2</v>
      </c>
      <c r="D99" s="111">
        <v>202</v>
      </c>
      <c r="E99" s="142">
        <v>202</v>
      </c>
      <c r="F99" s="141">
        <f t="shared" si="5"/>
        <v>1</v>
      </c>
      <c r="G99" s="141">
        <f t="shared" si="4"/>
        <v>101</v>
      </c>
    </row>
    <row r="100" spans="1:7">
      <c r="A100" s="140" t="s">
        <v>165</v>
      </c>
      <c r="B100" s="142">
        <v>348</v>
      </c>
      <c r="C100" s="111">
        <v>153</v>
      </c>
      <c r="D100" s="111">
        <v>195</v>
      </c>
      <c r="E100" s="142">
        <v>195</v>
      </c>
      <c r="F100" s="141">
        <f t="shared" si="5"/>
        <v>1</v>
      </c>
      <c r="G100" s="141">
        <f t="shared" si="4"/>
        <v>0.560344827586207</v>
      </c>
    </row>
    <row r="101" spans="1:7">
      <c r="A101" s="140" t="s">
        <v>166</v>
      </c>
      <c r="B101" s="142">
        <v>60</v>
      </c>
      <c r="C101" s="111">
        <v>671</v>
      </c>
      <c r="D101" s="111">
        <v>33</v>
      </c>
      <c r="E101" s="142">
        <v>33</v>
      </c>
      <c r="F101" s="141">
        <f t="shared" si="5"/>
        <v>1</v>
      </c>
      <c r="G101" s="141">
        <f t="shared" si="4"/>
        <v>0.55</v>
      </c>
    </row>
    <row r="102" spans="1:7">
      <c r="A102" s="140" t="s">
        <v>167</v>
      </c>
      <c r="B102" s="142"/>
      <c r="C102" s="111"/>
      <c r="D102" s="111"/>
      <c r="E102" s="142"/>
      <c r="F102" s="141"/>
      <c r="G102" s="141"/>
    </row>
    <row r="103" spans="1:7">
      <c r="A103" s="140" t="s">
        <v>168</v>
      </c>
      <c r="B103" s="142">
        <v>602</v>
      </c>
      <c r="C103" s="111">
        <v>188</v>
      </c>
      <c r="D103" s="111">
        <v>640</v>
      </c>
      <c r="E103" s="142">
        <v>640</v>
      </c>
      <c r="F103" s="141">
        <f>E103/D103</f>
        <v>1</v>
      </c>
      <c r="G103" s="141">
        <f>E103/B103</f>
        <v>1.06312292358804</v>
      </c>
    </row>
    <row r="104" spans="1:7">
      <c r="A104" s="140" t="s">
        <v>169</v>
      </c>
      <c r="B104" s="142"/>
      <c r="C104" s="111">
        <v>30</v>
      </c>
      <c r="D104" s="111"/>
      <c r="E104" s="142"/>
      <c r="F104" s="141"/>
      <c r="G104" s="141"/>
    </row>
    <row r="105" spans="1:7">
      <c r="A105" s="140" t="s">
        <v>170</v>
      </c>
      <c r="B105" s="142">
        <v>48</v>
      </c>
      <c r="C105" s="111">
        <v>84</v>
      </c>
      <c r="D105" s="111">
        <v>57</v>
      </c>
      <c r="E105" s="142">
        <v>57</v>
      </c>
      <c r="F105" s="141">
        <f>E105/D105</f>
        <v>1</v>
      </c>
      <c r="G105" s="141">
        <f>E105/B105</f>
        <v>1.1875</v>
      </c>
    </row>
    <row r="106" spans="1:7">
      <c r="A106" s="140" t="s">
        <v>171</v>
      </c>
      <c r="B106" s="142"/>
      <c r="C106" s="111"/>
      <c r="D106" s="111"/>
      <c r="E106" s="142"/>
      <c r="F106" s="141"/>
      <c r="G106" s="141"/>
    </row>
    <row r="107" spans="1:7">
      <c r="A107" s="140" t="s">
        <v>172</v>
      </c>
      <c r="B107" s="142">
        <v>125</v>
      </c>
      <c r="C107" s="111">
        <v>264</v>
      </c>
      <c r="D107" s="111">
        <v>329</v>
      </c>
      <c r="E107" s="142">
        <v>329</v>
      </c>
      <c r="F107" s="141">
        <f>E107/D107</f>
        <v>1</v>
      </c>
      <c r="G107" s="141">
        <f>E107/B107</f>
        <v>2.632</v>
      </c>
    </row>
    <row r="108" spans="1:7">
      <c r="A108" s="140" t="s">
        <v>173</v>
      </c>
      <c r="B108" s="142">
        <v>2236</v>
      </c>
      <c r="C108" s="111">
        <v>2407</v>
      </c>
      <c r="D108" s="111">
        <v>1209</v>
      </c>
      <c r="E108" s="142">
        <v>1209</v>
      </c>
      <c r="F108" s="141">
        <f>E108/D108</f>
        <v>1</v>
      </c>
      <c r="G108" s="141">
        <f>E108/B108</f>
        <v>0.540697674418605</v>
      </c>
    </row>
    <row r="109" spans="1:7">
      <c r="A109" s="140" t="s">
        <v>174</v>
      </c>
      <c r="B109" s="142">
        <v>10467</v>
      </c>
      <c r="C109" s="111">
        <v>6078</v>
      </c>
      <c r="D109" s="111">
        <v>12861</v>
      </c>
      <c r="E109" s="142">
        <v>12813</v>
      </c>
      <c r="F109" s="141">
        <f>E109/D109</f>
        <v>0.996267786330767</v>
      </c>
      <c r="G109" s="141">
        <f>E109/B109</f>
        <v>1.22413298939524</v>
      </c>
    </row>
    <row r="110" spans="1:7">
      <c r="A110" s="140" t="s">
        <v>175</v>
      </c>
      <c r="B110" s="142">
        <v>385</v>
      </c>
      <c r="C110" s="111">
        <v>401</v>
      </c>
      <c r="D110" s="111">
        <v>194</v>
      </c>
      <c r="E110" s="142">
        <v>194</v>
      </c>
      <c r="F110" s="141">
        <f>E110/D110</f>
        <v>1</v>
      </c>
      <c r="G110" s="141">
        <f>E110/B110</f>
        <v>0.503896103896104</v>
      </c>
    </row>
    <row r="111" spans="1:7">
      <c r="A111" s="140" t="s">
        <v>176</v>
      </c>
      <c r="B111" s="142"/>
      <c r="C111" s="111"/>
      <c r="D111" s="111">
        <v>22</v>
      </c>
      <c r="E111" s="142"/>
      <c r="F111" s="141"/>
      <c r="G111" s="141"/>
    </row>
    <row r="112" spans="1:7">
      <c r="A112" s="140" t="s">
        <v>177</v>
      </c>
      <c r="B112" s="142">
        <v>1993</v>
      </c>
      <c r="C112" s="111">
        <v>1038</v>
      </c>
      <c r="D112" s="111">
        <v>2485</v>
      </c>
      <c r="E112" s="142">
        <v>2485</v>
      </c>
      <c r="F112" s="141">
        <f>E112/D112</f>
        <v>1</v>
      </c>
      <c r="G112" s="141">
        <f>E112/B112</f>
        <v>1.24686402408429</v>
      </c>
    </row>
    <row r="113" spans="1:7">
      <c r="A113" s="140" t="s">
        <v>178</v>
      </c>
      <c r="B113" s="142">
        <v>1727</v>
      </c>
      <c r="C113" s="111">
        <v>769</v>
      </c>
      <c r="D113" s="111">
        <v>962</v>
      </c>
      <c r="E113" s="142">
        <v>961</v>
      </c>
      <c r="F113" s="141">
        <f>E113/D113</f>
        <v>0.998960498960499</v>
      </c>
      <c r="G113" s="141">
        <f>E113/B113</f>
        <v>0.556456282570932</v>
      </c>
    </row>
    <row r="114" spans="1:7">
      <c r="A114" s="140" t="s">
        <v>179</v>
      </c>
      <c r="B114" s="142"/>
      <c r="C114" s="111"/>
      <c r="D114" s="111"/>
      <c r="E114" s="142"/>
      <c r="F114" s="141"/>
      <c r="G114" s="141"/>
    </row>
    <row r="115" spans="1:7">
      <c r="A115" s="140" t="s">
        <v>180</v>
      </c>
      <c r="B115" s="142"/>
      <c r="C115" s="111"/>
      <c r="D115" s="111">
        <v>100</v>
      </c>
      <c r="E115" s="142">
        <v>100</v>
      </c>
      <c r="F115" s="141">
        <f t="shared" ref="F115:F120" si="6">E115/D115</f>
        <v>1</v>
      </c>
      <c r="G115" s="141"/>
    </row>
    <row r="116" spans="1:7">
      <c r="A116" s="140" t="s">
        <v>181</v>
      </c>
      <c r="B116" s="142">
        <v>852</v>
      </c>
      <c r="C116" s="111">
        <v>1138</v>
      </c>
      <c r="D116" s="111">
        <v>679</v>
      </c>
      <c r="E116" s="142">
        <v>670</v>
      </c>
      <c r="F116" s="141">
        <f t="shared" si="6"/>
        <v>0.986745213549337</v>
      </c>
      <c r="G116" s="141">
        <f>E116/B116</f>
        <v>0.786384976525822</v>
      </c>
    </row>
    <row r="117" spans="1:7">
      <c r="A117" s="140" t="s">
        <v>182</v>
      </c>
      <c r="B117" s="142">
        <v>96</v>
      </c>
      <c r="C117" s="111">
        <v>97</v>
      </c>
      <c r="D117" s="111">
        <v>86</v>
      </c>
      <c r="E117" s="142">
        <v>69</v>
      </c>
      <c r="F117" s="141">
        <f t="shared" si="6"/>
        <v>0.802325581395349</v>
      </c>
      <c r="G117" s="141">
        <f>E117/B117</f>
        <v>0.71875</v>
      </c>
    </row>
    <row r="118" spans="1:7">
      <c r="A118" s="140" t="s">
        <v>183</v>
      </c>
      <c r="B118" s="142">
        <v>5414</v>
      </c>
      <c r="C118" s="111">
        <v>1635</v>
      </c>
      <c r="D118" s="111">
        <v>8333</v>
      </c>
      <c r="E118" s="142">
        <v>8333</v>
      </c>
      <c r="F118" s="141">
        <f t="shared" si="6"/>
        <v>1</v>
      </c>
      <c r="G118" s="141">
        <f>E118/B118</f>
        <v>1.53915773919468</v>
      </c>
    </row>
    <row r="119" spans="1:7">
      <c r="A119" s="140" t="s">
        <v>184</v>
      </c>
      <c r="B119" s="142">
        <v>2803</v>
      </c>
      <c r="C119" s="111">
        <v>1835</v>
      </c>
      <c r="D119" s="111">
        <v>7652</v>
      </c>
      <c r="E119" s="142">
        <v>7651</v>
      </c>
      <c r="F119" s="141">
        <f t="shared" si="6"/>
        <v>0.999869315211709</v>
      </c>
      <c r="G119" s="141">
        <f>E119/B119</f>
        <v>2.72957545486978</v>
      </c>
    </row>
    <row r="120" spans="1:7">
      <c r="A120" s="140" t="s">
        <v>185</v>
      </c>
      <c r="B120" s="142">
        <v>1527</v>
      </c>
      <c r="C120" s="111">
        <v>1832</v>
      </c>
      <c r="D120" s="111">
        <v>1064</v>
      </c>
      <c r="E120" s="142">
        <v>1064</v>
      </c>
      <c r="F120" s="141">
        <f t="shared" si="6"/>
        <v>1</v>
      </c>
      <c r="G120" s="141">
        <f>E120/B120</f>
        <v>0.696791093647675</v>
      </c>
    </row>
    <row r="121" spans="1:7">
      <c r="A121" s="140" t="s">
        <v>186</v>
      </c>
      <c r="B121" s="142"/>
      <c r="C121" s="111"/>
      <c r="D121" s="111"/>
      <c r="E121" s="142"/>
      <c r="F121" s="141"/>
      <c r="G121" s="141"/>
    </row>
    <row r="122" spans="1:7">
      <c r="A122" s="140" t="s">
        <v>187</v>
      </c>
      <c r="B122" s="142"/>
      <c r="C122" s="111"/>
      <c r="D122" s="111"/>
      <c r="E122" s="142"/>
      <c r="F122" s="141"/>
      <c r="G122" s="141"/>
    </row>
    <row r="123" spans="1:7">
      <c r="A123" s="140" t="s">
        <v>188</v>
      </c>
      <c r="B123" s="142"/>
      <c r="C123" s="111"/>
      <c r="D123" s="111"/>
      <c r="E123" s="142"/>
      <c r="F123" s="141"/>
      <c r="G123" s="141"/>
    </row>
    <row r="124" spans="1:7">
      <c r="A124" s="140" t="s">
        <v>189</v>
      </c>
      <c r="B124" s="142"/>
      <c r="C124" s="111"/>
      <c r="D124" s="111"/>
      <c r="E124" s="142"/>
      <c r="F124" s="141"/>
      <c r="G124" s="141"/>
    </row>
    <row r="125" spans="1:7">
      <c r="A125" s="140" t="s">
        <v>190</v>
      </c>
      <c r="B125" s="142"/>
      <c r="C125" s="111"/>
      <c r="D125" s="111"/>
      <c r="E125" s="142"/>
      <c r="F125" s="141"/>
      <c r="G125" s="141"/>
    </row>
    <row r="126" spans="1:7">
      <c r="A126" s="140" t="s">
        <v>191</v>
      </c>
      <c r="B126" s="142"/>
      <c r="C126" s="111"/>
      <c r="D126" s="111"/>
      <c r="E126" s="142"/>
      <c r="F126" s="141"/>
      <c r="G126" s="141"/>
    </row>
    <row r="127" spans="1:7">
      <c r="A127" s="140" t="s">
        <v>192</v>
      </c>
      <c r="B127" s="142"/>
      <c r="C127" s="111"/>
      <c r="D127" s="111"/>
      <c r="E127" s="142"/>
      <c r="F127" s="141"/>
      <c r="G127" s="141"/>
    </row>
    <row r="128" spans="1:7">
      <c r="A128" s="140" t="s">
        <v>193</v>
      </c>
      <c r="B128" s="142"/>
      <c r="C128" s="111"/>
      <c r="D128" s="111"/>
      <c r="E128" s="142"/>
      <c r="F128" s="141"/>
      <c r="G128" s="141"/>
    </row>
    <row r="129" spans="1:7">
      <c r="A129" s="140" t="s">
        <v>194</v>
      </c>
      <c r="B129" s="142">
        <v>1273</v>
      </c>
      <c r="C129" s="111"/>
      <c r="D129" s="111">
        <v>6433</v>
      </c>
      <c r="E129" s="142">
        <v>6432</v>
      </c>
      <c r="F129" s="141">
        <f t="shared" ref="F129:F130" si="7">E129/D129</f>
        <v>0.999844551531167</v>
      </c>
      <c r="G129" s="141">
        <f>E129/B129</f>
        <v>5.05263157894737</v>
      </c>
    </row>
    <row r="130" spans="1:7">
      <c r="A130" s="140" t="s">
        <v>195</v>
      </c>
      <c r="B130" s="142"/>
      <c r="C130" s="111"/>
      <c r="D130" s="111">
        <v>139</v>
      </c>
      <c r="E130" s="142">
        <v>139</v>
      </c>
      <c r="F130" s="141">
        <f t="shared" si="7"/>
        <v>1</v>
      </c>
      <c r="G130" s="141"/>
    </row>
    <row r="131" spans="1:7">
      <c r="A131" s="140" t="s">
        <v>196</v>
      </c>
      <c r="B131" s="142"/>
      <c r="C131" s="111"/>
      <c r="D131" s="111"/>
      <c r="E131" s="142"/>
      <c r="F131" s="141"/>
      <c r="G131" s="141"/>
    </row>
    <row r="132" spans="1:7">
      <c r="A132" s="140" t="s">
        <v>197</v>
      </c>
      <c r="B132" s="142"/>
      <c r="C132" s="111"/>
      <c r="D132" s="111"/>
      <c r="E132" s="142"/>
      <c r="F132" s="141"/>
      <c r="G132" s="141"/>
    </row>
    <row r="133" spans="1:7">
      <c r="A133" s="140" t="s">
        <v>198</v>
      </c>
      <c r="B133" s="142"/>
      <c r="C133" s="111"/>
      <c r="D133" s="111"/>
      <c r="E133" s="142"/>
      <c r="F133" s="141"/>
      <c r="G133" s="141"/>
    </row>
    <row r="134" spans="1:7">
      <c r="A134" s="140" t="s">
        <v>199</v>
      </c>
      <c r="B134" s="142">
        <v>3</v>
      </c>
      <c r="C134" s="111">
        <v>3</v>
      </c>
      <c r="D134" s="111">
        <v>16</v>
      </c>
      <c r="E134" s="142">
        <v>16</v>
      </c>
      <c r="F134" s="141"/>
      <c r="G134" s="141">
        <f t="shared" ref="G134:G145" si="8">E134/B134</f>
        <v>5.33333333333333</v>
      </c>
    </row>
    <row r="135" spans="1:7">
      <c r="A135" s="140" t="s">
        <v>200</v>
      </c>
      <c r="B135" s="142">
        <v>63009</v>
      </c>
      <c r="C135" s="111">
        <v>38252</v>
      </c>
      <c r="D135" s="111">
        <v>130061</v>
      </c>
      <c r="E135" s="142">
        <v>129951</v>
      </c>
      <c r="F135" s="141">
        <f>E135/D135</f>
        <v>0.99915424300905</v>
      </c>
      <c r="G135" s="141">
        <f t="shared" si="8"/>
        <v>2.06241965433509</v>
      </c>
    </row>
    <row r="136" spans="1:7">
      <c r="A136" s="140" t="s">
        <v>201</v>
      </c>
      <c r="B136" s="142">
        <v>23463</v>
      </c>
      <c r="C136" s="111">
        <v>24505</v>
      </c>
      <c r="D136" s="111">
        <v>25105</v>
      </c>
      <c r="E136" s="142">
        <v>25105</v>
      </c>
      <c r="F136" s="141">
        <f>E136/D136</f>
        <v>1</v>
      </c>
      <c r="G136" s="141">
        <f t="shared" si="8"/>
        <v>1.06998252567873</v>
      </c>
    </row>
    <row r="137" spans="1:7">
      <c r="A137" s="140" t="s">
        <v>202</v>
      </c>
      <c r="B137" s="142">
        <v>135</v>
      </c>
      <c r="C137" s="111">
        <v>180</v>
      </c>
      <c r="D137" s="111">
        <v>111</v>
      </c>
      <c r="E137" s="142">
        <v>111</v>
      </c>
      <c r="F137" s="141">
        <f t="shared" ref="F137:F145" si="9">E137/D137</f>
        <v>1</v>
      </c>
      <c r="G137" s="141">
        <f t="shared" si="8"/>
        <v>0.822222222222222</v>
      </c>
    </row>
    <row r="138" spans="1:7">
      <c r="A138" s="140" t="s">
        <v>203</v>
      </c>
      <c r="B138" s="142">
        <v>33239</v>
      </c>
      <c r="C138" s="111">
        <v>9551</v>
      </c>
      <c r="D138" s="111">
        <v>21926</v>
      </c>
      <c r="E138" s="142">
        <v>21926</v>
      </c>
      <c r="F138" s="141">
        <f t="shared" si="9"/>
        <v>1</v>
      </c>
      <c r="G138" s="141">
        <f t="shared" si="8"/>
        <v>0.65964680044526</v>
      </c>
    </row>
    <row r="139" spans="1:7">
      <c r="A139" s="140" t="s">
        <v>204</v>
      </c>
      <c r="B139" s="142">
        <v>1022</v>
      </c>
      <c r="C139" s="111">
        <v>1162</v>
      </c>
      <c r="D139" s="111">
        <v>1230</v>
      </c>
      <c r="E139" s="142">
        <v>1120</v>
      </c>
      <c r="F139" s="141">
        <f t="shared" si="9"/>
        <v>0.910569105691057</v>
      </c>
      <c r="G139" s="141">
        <f t="shared" si="8"/>
        <v>1.0958904109589</v>
      </c>
    </row>
    <row r="140" spans="1:7">
      <c r="A140" s="140" t="s">
        <v>205</v>
      </c>
      <c r="B140" s="142">
        <v>268</v>
      </c>
      <c r="C140" s="111">
        <v>290</v>
      </c>
      <c r="D140" s="111">
        <v>330</v>
      </c>
      <c r="E140" s="142">
        <v>330</v>
      </c>
      <c r="F140" s="141">
        <f t="shared" si="9"/>
        <v>1</v>
      </c>
      <c r="G140" s="141">
        <f t="shared" si="8"/>
        <v>1.23134328358209</v>
      </c>
    </row>
    <row r="141" spans="1:7">
      <c r="A141" s="140" t="s">
        <v>206</v>
      </c>
      <c r="B141" s="142">
        <v>4882</v>
      </c>
      <c r="C141" s="111">
        <v>2564</v>
      </c>
      <c r="D141" s="111">
        <v>81359</v>
      </c>
      <c r="E141" s="142">
        <v>81359</v>
      </c>
      <c r="F141" s="141">
        <f t="shared" si="9"/>
        <v>1</v>
      </c>
      <c r="G141" s="141">
        <f t="shared" si="8"/>
        <v>16.6650962720197</v>
      </c>
    </row>
    <row r="142" spans="1:7">
      <c r="A142" s="140" t="s">
        <v>207</v>
      </c>
      <c r="B142" s="142">
        <v>4002</v>
      </c>
      <c r="C142" s="111">
        <v>3435</v>
      </c>
      <c r="D142" s="111">
        <v>6091</v>
      </c>
      <c r="E142" s="142">
        <v>6091</v>
      </c>
      <c r="F142" s="141">
        <f t="shared" si="9"/>
        <v>1</v>
      </c>
      <c r="G142" s="141">
        <f t="shared" si="8"/>
        <v>1.52198900549725</v>
      </c>
    </row>
    <row r="143" spans="1:7">
      <c r="A143" s="140" t="s">
        <v>208</v>
      </c>
      <c r="B143" s="142">
        <v>1750</v>
      </c>
      <c r="C143" s="111">
        <v>1451</v>
      </c>
      <c r="D143" s="111">
        <v>2736</v>
      </c>
      <c r="E143" s="142">
        <v>2736</v>
      </c>
      <c r="F143" s="141">
        <f t="shared" si="9"/>
        <v>1</v>
      </c>
      <c r="G143" s="141">
        <f t="shared" si="8"/>
        <v>1.56342857142857</v>
      </c>
    </row>
    <row r="144" spans="1:7">
      <c r="A144" s="140" t="s">
        <v>209</v>
      </c>
      <c r="B144" s="142">
        <v>286</v>
      </c>
      <c r="C144" s="111">
        <v>854</v>
      </c>
      <c r="D144" s="111">
        <v>1857</v>
      </c>
      <c r="E144" s="142">
        <v>1857</v>
      </c>
      <c r="F144" s="141">
        <f t="shared" si="9"/>
        <v>1</v>
      </c>
      <c r="G144" s="141">
        <f t="shared" si="8"/>
        <v>6.49300699300699</v>
      </c>
    </row>
    <row r="145" spans="1:7">
      <c r="A145" s="140" t="s">
        <v>210</v>
      </c>
      <c r="B145" s="142">
        <v>802</v>
      </c>
      <c r="C145" s="111">
        <v>285</v>
      </c>
      <c r="D145" s="111">
        <v>508</v>
      </c>
      <c r="E145" s="142">
        <v>508</v>
      </c>
      <c r="F145" s="141">
        <f t="shared" si="9"/>
        <v>1</v>
      </c>
      <c r="G145" s="141">
        <f t="shared" si="8"/>
        <v>0.633416458852868</v>
      </c>
    </row>
    <row r="146" spans="1:7">
      <c r="A146" s="140" t="s">
        <v>211</v>
      </c>
      <c r="B146" s="142"/>
      <c r="C146" s="111"/>
      <c r="D146" s="111"/>
      <c r="E146" s="142"/>
      <c r="F146" s="141"/>
      <c r="G146" s="141"/>
    </row>
    <row r="147" spans="1:7">
      <c r="A147" s="140" t="s">
        <v>212</v>
      </c>
      <c r="B147" s="142"/>
      <c r="C147" s="111"/>
      <c r="D147" s="111"/>
      <c r="E147" s="142"/>
      <c r="F147" s="141"/>
      <c r="G147" s="141"/>
    </row>
    <row r="148" spans="1:7">
      <c r="A148" s="140" t="s">
        <v>213</v>
      </c>
      <c r="B148" s="142"/>
      <c r="C148" s="111"/>
      <c r="D148" s="111">
        <v>20</v>
      </c>
      <c r="E148" s="142">
        <v>20</v>
      </c>
      <c r="F148" s="141">
        <f t="shared" ref="F148:F150" si="10">E148/D148</f>
        <v>1</v>
      </c>
      <c r="G148" s="141"/>
    </row>
    <row r="149" spans="1:7">
      <c r="A149" s="140" t="s">
        <v>214</v>
      </c>
      <c r="B149" s="142">
        <v>588</v>
      </c>
      <c r="C149" s="111">
        <v>583</v>
      </c>
      <c r="D149" s="111">
        <v>560</v>
      </c>
      <c r="E149" s="142">
        <v>560</v>
      </c>
      <c r="F149" s="141">
        <f t="shared" si="10"/>
        <v>1</v>
      </c>
      <c r="G149" s="141">
        <f>E149/B149</f>
        <v>0.952380952380952</v>
      </c>
    </row>
    <row r="150" spans="1:7">
      <c r="A150" s="140" t="s">
        <v>215</v>
      </c>
      <c r="B150" s="142">
        <v>334</v>
      </c>
      <c r="C150" s="111">
        <v>30</v>
      </c>
      <c r="D150" s="111">
        <v>161</v>
      </c>
      <c r="E150" s="142">
        <v>161</v>
      </c>
      <c r="F150" s="141">
        <f t="shared" si="10"/>
        <v>1</v>
      </c>
      <c r="G150" s="141">
        <f>E150/B150</f>
        <v>0.482035928143713</v>
      </c>
    </row>
    <row r="151" spans="1:7">
      <c r="A151" s="140" t="s">
        <v>216</v>
      </c>
      <c r="B151" s="142"/>
      <c r="C151" s="111"/>
      <c r="D151" s="111"/>
      <c r="E151" s="142"/>
      <c r="F151" s="141"/>
      <c r="G151" s="141"/>
    </row>
    <row r="152" spans="1:7">
      <c r="A152" s="140" t="s">
        <v>217</v>
      </c>
      <c r="B152" s="142">
        <v>242</v>
      </c>
      <c r="C152" s="111">
        <v>232</v>
      </c>
      <c r="D152" s="111">
        <v>249</v>
      </c>
      <c r="E152" s="142">
        <v>249</v>
      </c>
      <c r="F152" s="141">
        <f>E152/D152</f>
        <v>1</v>
      </c>
      <c r="G152" s="141">
        <f>E152/B152</f>
        <v>1.02892561983471</v>
      </c>
    </row>
    <row r="153" spans="1:7">
      <c r="A153" s="140" t="s">
        <v>218</v>
      </c>
      <c r="B153" s="142">
        <v>746</v>
      </c>
      <c r="C153" s="111">
        <v>666</v>
      </c>
      <c r="D153" s="111">
        <v>638</v>
      </c>
      <c r="E153" s="142">
        <v>638</v>
      </c>
      <c r="F153" s="141">
        <f>E153/D153</f>
        <v>1</v>
      </c>
      <c r="G153" s="141">
        <f>E153/B153</f>
        <v>0.855227882037534</v>
      </c>
    </row>
    <row r="154" spans="1:7">
      <c r="A154" s="140" t="s">
        <v>219</v>
      </c>
      <c r="B154" s="142">
        <v>365</v>
      </c>
      <c r="C154" s="111">
        <v>455</v>
      </c>
      <c r="D154" s="111">
        <v>376</v>
      </c>
      <c r="E154" s="142">
        <v>376</v>
      </c>
      <c r="F154" s="141">
        <f>E154/D154</f>
        <v>1</v>
      </c>
      <c r="G154" s="141">
        <f>E154/B154</f>
        <v>1.03013698630137</v>
      </c>
    </row>
    <row r="155" spans="1:7">
      <c r="A155" s="140" t="s">
        <v>220</v>
      </c>
      <c r="B155" s="142"/>
      <c r="C155" s="111"/>
      <c r="D155" s="111"/>
      <c r="E155" s="142"/>
      <c r="F155" s="141"/>
      <c r="G155" s="141"/>
    </row>
    <row r="156" spans="1:7">
      <c r="A156" s="140" t="s">
        <v>221</v>
      </c>
      <c r="B156" s="142"/>
      <c r="C156" s="111"/>
      <c r="D156" s="111"/>
      <c r="E156" s="142"/>
      <c r="F156" s="141"/>
      <c r="G156" s="141"/>
    </row>
    <row r="157" spans="1:7">
      <c r="A157" s="140" t="s">
        <v>222</v>
      </c>
      <c r="B157" s="142">
        <v>8</v>
      </c>
      <c r="C157" s="111"/>
      <c r="D157" s="111"/>
      <c r="E157" s="142"/>
      <c r="F157" s="141"/>
      <c r="G157" s="141"/>
    </row>
    <row r="158" spans="1:7">
      <c r="A158" s="140" t="s">
        <v>223</v>
      </c>
      <c r="B158" s="142"/>
      <c r="C158" s="111"/>
      <c r="D158" s="111"/>
      <c r="E158" s="142"/>
      <c r="F158" s="141"/>
      <c r="G158" s="141"/>
    </row>
    <row r="159" spans="1:7">
      <c r="A159" s="140" t="s">
        <v>224</v>
      </c>
      <c r="B159" s="142"/>
      <c r="C159" s="111"/>
      <c r="D159" s="111"/>
      <c r="E159" s="142"/>
      <c r="F159" s="141"/>
      <c r="G159" s="141"/>
    </row>
    <row r="160" spans="1:7">
      <c r="A160" s="140" t="s">
        <v>225</v>
      </c>
      <c r="B160" s="142">
        <v>373</v>
      </c>
      <c r="C160" s="111">
        <v>211</v>
      </c>
      <c r="D160" s="111">
        <v>262</v>
      </c>
      <c r="E160" s="142">
        <v>262</v>
      </c>
      <c r="F160" s="141"/>
      <c r="G160" s="141"/>
    </row>
    <row r="161" spans="1:7">
      <c r="A161" s="140" t="s">
        <v>226</v>
      </c>
      <c r="B161" s="142">
        <v>10727</v>
      </c>
      <c r="C161" s="111">
        <v>6899</v>
      </c>
      <c r="D161" s="111">
        <v>94531</v>
      </c>
      <c r="E161" s="142">
        <v>88133</v>
      </c>
      <c r="F161" s="141">
        <f>E161/D161</f>
        <v>0.93231849869355</v>
      </c>
      <c r="G161" s="141">
        <f>E161/B161</f>
        <v>8.21599701687331</v>
      </c>
    </row>
    <row r="162" spans="1:7">
      <c r="A162" s="140" t="s">
        <v>227</v>
      </c>
      <c r="B162" s="142"/>
      <c r="C162" s="111"/>
      <c r="D162" s="111"/>
      <c r="E162" s="142"/>
      <c r="F162" s="141"/>
      <c r="G162" s="141"/>
    </row>
    <row r="163" spans="1:7">
      <c r="A163" s="140" t="s">
        <v>228</v>
      </c>
      <c r="B163" s="142"/>
      <c r="C163" s="111"/>
      <c r="D163" s="111">
        <v>22300</v>
      </c>
      <c r="E163" s="142">
        <v>22300</v>
      </c>
      <c r="F163" s="141">
        <f>E163/D163</f>
        <v>1</v>
      </c>
      <c r="G163" s="141"/>
    </row>
    <row r="164" spans="1:7">
      <c r="A164" s="140" t="s">
        <v>229</v>
      </c>
      <c r="B164" s="142"/>
      <c r="C164" s="111">
        <v>300</v>
      </c>
      <c r="D164" s="111"/>
      <c r="E164" s="142"/>
      <c r="F164" s="141"/>
      <c r="G164" s="141"/>
    </row>
    <row r="165" spans="1:7">
      <c r="A165" s="140" t="s">
        <v>230</v>
      </c>
      <c r="B165" s="142">
        <v>6</v>
      </c>
      <c r="C165" s="111"/>
      <c r="D165" s="111">
        <v>1484</v>
      </c>
      <c r="E165" s="142">
        <v>1484</v>
      </c>
      <c r="F165" s="141">
        <f t="shared" ref="F165:F166" si="11">E165/D165</f>
        <v>1</v>
      </c>
      <c r="G165" s="141">
        <f>E165/B165</f>
        <v>247.333333333333</v>
      </c>
    </row>
    <row r="166" spans="1:7">
      <c r="A166" s="140" t="s">
        <v>231</v>
      </c>
      <c r="B166" s="142">
        <v>375</v>
      </c>
      <c r="C166" s="111">
        <v>399</v>
      </c>
      <c r="D166" s="111">
        <v>691</v>
      </c>
      <c r="E166" s="142">
        <v>691</v>
      </c>
      <c r="F166" s="141">
        <f t="shared" si="11"/>
        <v>1</v>
      </c>
      <c r="G166" s="141">
        <f>E166/B166</f>
        <v>1.84266666666667</v>
      </c>
    </row>
    <row r="167" spans="1:7">
      <c r="A167" s="140" t="s">
        <v>232</v>
      </c>
      <c r="B167" s="142"/>
      <c r="C167" s="111"/>
      <c r="D167" s="111"/>
      <c r="E167" s="142"/>
      <c r="F167" s="141"/>
      <c r="G167" s="141"/>
    </row>
    <row r="168" spans="1:7">
      <c r="A168" s="140" t="s">
        <v>233</v>
      </c>
      <c r="B168" s="142">
        <v>726</v>
      </c>
      <c r="C168" s="111">
        <v>2200</v>
      </c>
      <c r="D168" s="111">
        <v>59451</v>
      </c>
      <c r="E168" s="142">
        <v>55139</v>
      </c>
      <c r="F168" s="141">
        <f>E168/D168</f>
        <v>0.927469680913694</v>
      </c>
      <c r="G168" s="141">
        <f t="shared" ref="G168:G173" si="12">E168/B168</f>
        <v>75.9490358126722</v>
      </c>
    </row>
    <row r="169" spans="1:7">
      <c r="A169" s="140" t="s">
        <v>234</v>
      </c>
      <c r="B169" s="142">
        <v>9626</v>
      </c>
      <c r="C169" s="111">
        <v>4000</v>
      </c>
      <c r="D169" s="111">
        <v>10605</v>
      </c>
      <c r="E169" s="142">
        <v>8519</v>
      </c>
      <c r="F169" s="141">
        <f>E169/D169</f>
        <v>0.803300330033003</v>
      </c>
      <c r="G169" s="141">
        <f t="shared" si="12"/>
        <v>0.884998961146894</v>
      </c>
    </row>
    <row r="170" spans="1:7">
      <c r="A170" s="140" t="s">
        <v>235</v>
      </c>
      <c r="B170" s="142">
        <v>2791</v>
      </c>
      <c r="C170" s="111">
        <v>707</v>
      </c>
      <c r="D170" s="111">
        <v>7687</v>
      </c>
      <c r="E170" s="142">
        <v>7207</v>
      </c>
      <c r="F170" s="141">
        <f>E170/D170</f>
        <v>0.937556914270847</v>
      </c>
      <c r="G170" s="141">
        <f t="shared" si="12"/>
        <v>2.58222859190254</v>
      </c>
    </row>
    <row r="171" spans="1:7">
      <c r="A171" s="140" t="s">
        <v>236</v>
      </c>
      <c r="B171" s="142">
        <v>380</v>
      </c>
      <c r="C171" s="111">
        <v>707</v>
      </c>
      <c r="D171" s="111">
        <v>681</v>
      </c>
      <c r="E171" s="142">
        <v>681</v>
      </c>
      <c r="F171" s="141">
        <f>E171/D171</f>
        <v>1</v>
      </c>
      <c r="G171" s="141">
        <f t="shared" si="12"/>
        <v>1.79210526315789</v>
      </c>
    </row>
    <row r="172" spans="1:7">
      <c r="A172" s="140" t="s">
        <v>237</v>
      </c>
      <c r="B172" s="142">
        <v>22</v>
      </c>
      <c r="C172" s="111"/>
      <c r="D172" s="111">
        <v>335</v>
      </c>
      <c r="E172" s="142">
        <v>335</v>
      </c>
      <c r="F172" s="141"/>
      <c r="G172" s="141">
        <f t="shared" si="12"/>
        <v>15.2272727272727</v>
      </c>
    </row>
    <row r="173" spans="1:7">
      <c r="A173" s="140" t="s">
        <v>238</v>
      </c>
      <c r="B173" s="142">
        <v>2389</v>
      </c>
      <c r="C173" s="111"/>
      <c r="D173" s="111">
        <v>6101</v>
      </c>
      <c r="E173" s="142">
        <v>6101</v>
      </c>
      <c r="F173" s="141"/>
      <c r="G173" s="141">
        <f t="shared" si="12"/>
        <v>2.55378819589787</v>
      </c>
    </row>
    <row r="174" spans="1:7">
      <c r="A174" s="140" t="s">
        <v>239</v>
      </c>
      <c r="B174" s="142"/>
      <c r="C174" s="111"/>
      <c r="D174" s="111">
        <v>570</v>
      </c>
      <c r="E174" s="142">
        <v>90</v>
      </c>
      <c r="F174" s="141">
        <f>E174/D174</f>
        <v>0.157894736842105</v>
      </c>
      <c r="G174" s="141"/>
    </row>
    <row r="175" spans="1:7">
      <c r="A175" s="140" t="s">
        <v>240</v>
      </c>
      <c r="B175" s="142"/>
      <c r="C175" s="111"/>
      <c r="D175" s="111">
        <v>301</v>
      </c>
      <c r="E175" s="142">
        <v>286</v>
      </c>
      <c r="F175" s="141"/>
      <c r="G175" s="141"/>
    </row>
    <row r="176" spans="1:7">
      <c r="A176" s="140" t="s">
        <v>241</v>
      </c>
      <c r="B176" s="142"/>
      <c r="C176" s="111"/>
      <c r="D176" s="111"/>
      <c r="E176" s="142"/>
      <c r="F176" s="141"/>
      <c r="G176" s="141"/>
    </row>
    <row r="177" spans="1:7">
      <c r="A177" s="140" t="s">
        <v>242</v>
      </c>
      <c r="B177" s="142"/>
      <c r="C177" s="111"/>
      <c r="D177" s="111"/>
      <c r="E177" s="142"/>
      <c r="F177" s="141"/>
      <c r="G177" s="141"/>
    </row>
    <row r="178" spans="1:7">
      <c r="A178" s="140" t="s">
        <v>243</v>
      </c>
      <c r="B178" s="142"/>
      <c r="C178" s="111"/>
      <c r="D178" s="111">
        <v>286</v>
      </c>
      <c r="E178" s="142">
        <v>286</v>
      </c>
      <c r="F178" s="141"/>
      <c r="G178" s="141"/>
    </row>
    <row r="179" spans="1:7">
      <c r="A179" s="140" t="s">
        <v>244</v>
      </c>
      <c r="B179" s="142"/>
      <c r="C179" s="111"/>
      <c r="D179" s="111"/>
      <c r="E179" s="142"/>
      <c r="F179" s="141"/>
      <c r="G179" s="141"/>
    </row>
    <row r="180" spans="1:7">
      <c r="A180" s="140" t="s">
        <v>245</v>
      </c>
      <c r="B180" s="142"/>
      <c r="C180" s="111"/>
      <c r="D180" s="111">
        <v>15</v>
      </c>
      <c r="E180" s="142"/>
      <c r="F180" s="141"/>
      <c r="G180" s="141"/>
    </row>
    <row r="181" spans="1:7">
      <c r="A181" s="140" t="s">
        <v>246</v>
      </c>
      <c r="B181" s="142"/>
      <c r="C181" s="111"/>
      <c r="D181" s="111"/>
      <c r="E181" s="142"/>
      <c r="F181" s="141"/>
      <c r="G181" s="141"/>
    </row>
    <row r="182" spans="1:7">
      <c r="A182" s="140" t="s">
        <v>247</v>
      </c>
      <c r="B182" s="142"/>
      <c r="C182" s="111"/>
      <c r="D182" s="111"/>
      <c r="E182" s="142"/>
      <c r="F182" s="141"/>
      <c r="G182" s="141"/>
    </row>
    <row r="183" spans="1:7">
      <c r="A183" s="140" t="s">
        <v>248</v>
      </c>
      <c r="B183" s="142"/>
      <c r="C183" s="111"/>
      <c r="D183" s="111"/>
      <c r="E183" s="142"/>
      <c r="F183" s="141"/>
      <c r="G183" s="141"/>
    </row>
    <row r="184" spans="1:7">
      <c r="A184" s="140" t="s">
        <v>249</v>
      </c>
      <c r="B184" s="142"/>
      <c r="C184" s="111"/>
      <c r="D184" s="111"/>
      <c r="E184" s="142"/>
      <c r="F184" s="141"/>
      <c r="G184" s="141"/>
    </row>
    <row r="185" spans="1:7">
      <c r="A185" s="140" t="s">
        <v>250</v>
      </c>
      <c r="B185" s="142"/>
      <c r="C185" s="111"/>
      <c r="D185" s="111"/>
      <c r="E185" s="142"/>
      <c r="F185" s="141"/>
      <c r="G185" s="141"/>
    </row>
    <row r="186" spans="1:7">
      <c r="A186" s="140" t="s">
        <v>251</v>
      </c>
      <c r="B186" s="142"/>
      <c r="C186" s="111"/>
      <c r="D186" s="111"/>
      <c r="E186" s="142"/>
      <c r="F186" s="141"/>
      <c r="G186" s="141"/>
    </row>
    <row r="187" spans="1:7">
      <c r="A187" s="140" t="s">
        <v>208</v>
      </c>
      <c r="B187" s="142"/>
      <c r="C187" s="111"/>
      <c r="D187" s="111"/>
      <c r="E187" s="142"/>
      <c r="F187" s="141"/>
      <c r="G187" s="141"/>
    </row>
    <row r="188" spans="1:7">
      <c r="A188" s="140" t="s">
        <v>252</v>
      </c>
      <c r="B188" s="142"/>
      <c r="C188" s="111"/>
      <c r="D188" s="111"/>
      <c r="E188" s="142"/>
      <c r="F188" s="141"/>
      <c r="G188" s="141"/>
    </row>
    <row r="189" spans="1:7">
      <c r="A189" s="140" t="s">
        <v>253</v>
      </c>
      <c r="B189" s="142"/>
      <c r="C189" s="111"/>
      <c r="D189" s="111"/>
      <c r="E189" s="142"/>
      <c r="F189" s="141"/>
      <c r="G189" s="141"/>
    </row>
    <row r="190" spans="1:7">
      <c r="A190" s="140" t="s">
        <v>254</v>
      </c>
      <c r="B190" s="142"/>
      <c r="C190" s="111"/>
      <c r="D190" s="111"/>
      <c r="E190" s="142"/>
      <c r="F190" s="141"/>
      <c r="G190" s="141"/>
    </row>
    <row r="191" spans="1:7">
      <c r="A191" s="140" t="s">
        <v>255</v>
      </c>
      <c r="B191" s="142">
        <v>359</v>
      </c>
      <c r="C191" s="111">
        <v>579</v>
      </c>
      <c r="D191" s="111">
        <v>379</v>
      </c>
      <c r="E191" s="142">
        <v>379</v>
      </c>
      <c r="F191" s="141">
        <f>E191/D191</f>
        <v>1</v>
      </c>
      <c r="G191" s="141">
        <f>E191/B191</f>
        <v>1.05571030640669</v>
      </c>
    </row>
    <row r="192" spans="1:7">
      <c r="A192" s="140" t="s">
        <v>256</v>
      </c>
      <c r="B192" s="142">
        <v>356</v>
      </c>
      <c r="C192" s="111">
        <v>576</v>
      </c>
      <c r="D192" s="111">
        <v>376</v>
      </c>
      <c r="E192" s="142">
        <v>376</v>
      </c>
      <c r="F192" s="141">
        <f>E192/D192</f>
        <v>1</v>
      </c>
      <c r="G192" s="141">
        <f>E192/B192</f>
        <v>1.0561797752809</v>
      </c>
    </row>
    <row r="193" spans="1:7">
      <c r="A193" s="140" t="s">
        <v>257</v>
      </c>
      <c r="B193" s="142"/>
      <c r="C193" s="111"/>
      <c r="D193" s="111"/>
      <c r="E193" s="142"/>
      <c r="F193" s="141"/>
      <c r="G193" s="141"/>
    </row>
    <row r="194" spans="1:7">
      <c r="A194" s="140" t="s">
        <v>258</v>
      </c>
      <c r="B194" s="142"/>
      <c r="C194" s="111"/>
      <c r="D194" s="111"/>
      <c r="E194" s="142"/>
      <c r="F194" s="141"/>
      <c r="G194" s="141"/>
    </row>
    <row r="195" spans="1:7">
      <c r="A195" s="140" t="s">
        <v>259</v>
      </c>
      <c r="B195" s="142"/>
      <c r="C195" s="111"/>
      <c r="D195" s="111"/>
      <c r="E195" s="142"/>
      <c r="F195" s="141"/>
      <c r="G195" s="141"/>
    </row>
    <row r="196" spans="1:7">
      <c r="A196" s="140" t="s">
        <v>260</v>
      </c>
      <c r="B196" s="142">
        <v>3</v>
      </c>
      <c r="C196" s="111">
        <v>3</v>
      </c>
      <c r="D196" s="111">
        <v>3</v>
      </c>
      <c r="E196" s="142">
        <v>3</v>
      </c>
      <c r="F196" s="141">
        <f>E196/D196</f>
        <v>1</v>
      </c>
      <c r="G196" s="141"/>
    </row>
    <row r="197" spans="1:7">
      <c r="A197" s="140" t="s">
        <v>261</v>
      </c>
      <c r="B197" s="142"/>
      <c r="C197" s="111"/>
      <c r="D197" s="111"/>
      <c r="E197" s="142"/>
      <c r="F197" s="141"/>
      <c r="G197" s="141"/>
    </row>
    <row r="198" spans="1:7">
      <c r="A198" s="140" t="s">
        <v>262</v>
      </c>
      <c r="B198" s="142">
        <v>2513</v>
      </c>
      <c r="C198" s="111">
        <v>2065</v>
      </c>
      <c r="D198" s="111">
        <v>2368</v>
      </c>
      <c r="E198" s="142">
        <v>2368</v>
      </c>
      <c r="F198" s="141">
        <f>E198/D198</f>
        <v>1</v>
      </c>
      <c r="G198" s="141">
        <f>E198/B198</f>
        <v>0.942300039793076</v>
      </c>
    </row>
    <row r="199" spans="1:7">
      <c r="A199" s="140" t="s">
        <v>263</v>
      </c>
      <c r="B199" s="142">
        <v>474</v>
      </c>
      <c r="C199" s="111"/>
      <c r="D199" s="111">
        <v>250</v>
      </c>
      <c r="E199" s="142">
        <v>250</v>
      </c>
      <c r="F199" s="141"/>
      <c r="G199" s="141">
        <f>E199/B199</f>
        <v>0.527426160337553</v>
      </c>
    </row>
    <row r="200" spans="1:7">
      <c r="A200" s="140" t="s">
        <v>264</v>
      </c>
      <c r="B200" s="142">
        <v>2039</v>
      </c>
      <c r="C200" s="111">
        <v>2065</v>
      </c>
      <c r="D200" s="111">
        <v>2118</v>
      </c>
      <c r="E200" s="142">
        <v>2118</v>
      </c>
      <c r="F200" s="141">
        <f>E200/D200</f>
        <v>1</v>
      </c>
      <c r="G200" s="141">
        <f>E200/B200</f>
        <v>1.0387444825895</v>
      </c>
    </row>
    <row r="201" spans="1:7">
      <c r="A201" s="140" t="s">
        <v>265</v>
      </c>
      <c r="B201" s="142"/>
      <c r="C201" s="111"/>
      <c r="D201" s="111"/>
      <c r="E201" s="142"/>
      <c r="F201" s="141"/>
      <c r="G201" s="141"/>
    </row>
    <row r="202" spans="1:7">
      <c r="A202" s="140" t="s">
        <v>266</v>
      </c>
      <c r="B202" s="142"/>
      <c r="C202" s="111"/>
      <c r="D202" s="111"/>
      <c r="E202" s="142"/>
      <c r="F202" s="141"/>
      <c r="G202" s="141"/>
    </row>
    <row r="203" spans="1:7">
      <c r="A203" s="140" t="s">
        <v>267</v>
      </c>
      <c r="B203" s="142"/>
      <c r="C203" s="111"/>
      <c r="D203" s="111"/>
      <c r="E203" s="142"/>
      <c r="F203" s="141"/>
      <c r="G203" s="141"/>
    </row>
    <row r="204" spans="1:7">
      <c r="A204" s="140" t="s">
        <v>268</v>
      </c>
      <c r="B204" s="142"/>
      <c r="C204" s="111"/>
      <c r="D204" s="111"/>
      <c r="E204" s="142"/>
      <c r="F204" s="141"/>
      <c r="G204" s="141"/>
    </row>
    <row r="205" spans="1:7">
      <c r="A205" s="140" t="s">
        <v>269</v>
      </c>
      <c r="B205" s="142"/>
      <c r="C205" s="111"/>
      <c r="D205" s="111"/>
      <c r="E205" s="142"/>
      <c r="F205" s="141"/>
      <c r="G205" s="141"/>
    </row>
    <row r="206" spans="1:7">
      <c r="A206" s="140" t="s">
        <v>270</v>
      </c>
      <c r="B206" s="142"/>
      <c r="C206" s="111"/>
      <c r="D206" s="111"/>
      <c r="E206" s="142"/>
      <c r="F206" s="141"/>
      <c r="G206" s="141"/>
    </row>
    <row r="207" spans="1:7">
      <c r="A207" s="140" t="s">
        <v>271</v>
      </c>
      <c r="B207" s="142"/>
      <c r="C207" s="111"/>
      <c r="D207" s="111"/>
      <c r="E207" s="142"/>
      <c r="F207" s="141"/>
      <c r="G207" s="141"/>
    </row>
    <row r="208" spans="1:7">
      <c r="A208" s="140" t="s">
        <v>272</v>
      </c>
      <c r="B208" s="142">
        <v>802</v>
      </c>
      <c r="C208" s="111">
        <v>3480</v>
      </c>
      <c r="D208" s="111">
        <v>845</v>
      </c>
      <c r="E208" s="142">
        <v>845</v>
      </c>
      <c r="F208" s="141">
        <f>E208/D208</f>
        <v>1</v>
      </c>
      <c r="G208" s="141">
        <f>E208/B208</f>
        <v>1.05361596009975</v>
      </c>
    </row>
    <row r="209" spans="1:7">
      <c r="A209" s="140" t="s">
        <v>273</v>
      </c>
      <c r="B209" s="142">
        <v>802</v>
      </c>
      <c r="C209" s="111">
        <v>3480</v>
      </c>
      <c r="D209" s="111">
        <v>845</v>
      </c>
      <c r="E209" s="142">
        <v>845</v>
      </c>
      <c r="F209" s="141">
        <f t="shared" ref="F209:F214" si="13">E209/D209</f>
        <v>1</v>
      </c>
      <c r="G209" s="141">
        <f>E209/B209</f>
        <v>1.05361596009975</v>
      </c>
    </row>
    <row r="210" spans="1:7">
      <c r="A210" s="140" t="s">
        <v>274</v>
      </c>
      <c r="B210" s="142">
        <v>8288</v>
      </c>
      <c r="C210" s="111">
        <v>10000</v>
      </c>
      <c r="D210" s="111">
        <v>4960</v>
      </c>
      <c r="E210" s="142">
        <v>4960</v>
      </c>
      <c r="F210" s="141">
        <f t="shared" si="13"/>
        <v>1</v>
      </c>
      <c r="G210" s="141">
        <f>E210/B210</f>
        <v>0.598455598455598</v>
      </c>
    </row>
    <row r="211" spans="1:7">
      <c r="A211" s="140" t="s">
        <v>275</v>
      </c>
      <c r="B211" s="142"/>
      <c r="C211" s="111"/>
      <c r="D211" s="111"/>
      <c r="E211" s="142"/>
      <c r="F211" s="141"/>
      <c r="G211" s="141"/>
    </row>
    <row r="212" spans="1:7">
      <c r="A212" s="140" t="s">
        <v>276</v>
      </c>
      <c r="B212" s="142"/>
      <c r="C212" s="111"/>
      <c r="D212" s="111">
        <v>4960</v>
      </c>
      <c r="E212" s="142">
        <v>4960</v>
      </c>
      <c r="F212" s="141">
        <f t="shared" si="13"/>
        <v>1</v>
      </c>
      <c r="G212" s="141"/>
    </row>
    <row r="213" spans="1:7">
      <c r="A213" s="140" t="s">
        <v>277</v>
      </c>
      <c r="B213" s="142">
        <v>8288</v>
      </c>
      <c r="C213" s="111">
        <v>10000</v>
      </c>
      <c r="D213" s="111"/>
      <c r="E213" s="142">
        <v>6480</v>
      </c>
      <c r="F213" s="141"/>
      <c r="G213" s="141">
        <f>E213/B213</f>
        <v>0.781853281853282</v>
      </c>
    </row>
    <row r="214" spans="1:7">
      <c r="A214" s="140" t="s">
        <v>278</v>
      </c>
      <c r="B214" s="142">
        <v>19</v>
      </c>
      <c r="C214" s="111"/>
      <c r="D214" s="111">
        <v>84</v>
      </c>
      <c r="E214" s="142">
        <v>84</v>
      </c>
      <c r="F214" s="141">
        <f t="shared" si="13"/>
        <v>1</v>
      </c>
      <c r="G214" s="141">
        <f>E214/B214</f>
        <v>4.42105263157895</v>
      </c>
    </row>
    <row r="215" spans="1:7">
      <c r="A215" s="140" t="s">
        <v>279</v>
      </c>
      <c r="B215" s="142"/>
      <c r="C215" s="111"/>
      <c r="D215" s="111"/>
      <c r="E215" s="142"/>
      <c r="F215" s="141"/>
      <c r="G215" s="141"/>
    </row>
    <row r="216" spans="1:7">
      <c r="A216" s="140" t="s">
        <v>280</v>
      </c>
      <c r="B216" s="142"/>
      <c r="C216" s="111"/>
      <c r="D216" s="111"/>
      <c r="E216" s="142"/>
      <c r="F216" s="141"/>
      <c r="G216" s="141"/>
    </row>
    <row r="217" spans="1:7">
      <c r="A217" s="140" t="s">
        <v>281</v>
      </c>
      <c r="B217" s="142">
        <v>19</v>
      </c>
      <c r="C217" s="111"/>
      <c r="D217" s="111">
        <v>84</v>
      </c>
      <c r="E217" s="142">
        <v>84</v>
      </c>
      <c r="F217" s="141">
        <f t="shared" ref="F217" si="14">E217/D217</f>
        <v>1</v>
      </c>
      <c r="G217" s="141">
        <f>E217/B217</f>
        <v>4.42105263157895</v>
      </c>
    </row>
  </sheetData>
  <mergeCells count="2">
    <mergeCell ref="A1:G1"/>
    <mergeCell ref="A2:D2"/>
  </mergeCells>
  <pageMargins left="0.708661417322835" right="0.708661417322835" top="0.551181102362205" bottom="0.551181102362205" header="0.31496062992126" footer="0.31496062992126"/>
  <pageSetup paperSize="9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8"/>
  <sheetViews>
    <sheetView workbookViewId="0">
      <selection activeCell="F12" sqref="F12"/>
    </sheetView>
  </sheetViews>
  <sheetFormatPr defaultColWidth="9" defaultRowHeight="13.5" outlineLevelCol="3"/>
  <cols>
    <col min="1" max="1" width="31.625" customWidth="1"/>
    <col min="2" max="2" width="19.125" customWidth="1"/>
    <col min="3" max="3" width="18.875" customWidth="1"/>
    <col min="4" max="4" width="17.25" customWidth="1"/>
  </cols>
  <sheetData>
    <row r="1" ht="22.5" spans="1:4">
      <c r="A1" s="11" t="s">
        <v>282</v>
      </c>
      <c r="B1" s="11"/>
      <c r="C1" s="11"/>
      <c r="D1" s="11"/>
    </row>
    <row r="2" spans="1:3">
      <c r="A2" s="127"/>
      <c r="B2" s="127"/>
      <c r="C2" s="128"/>
    </row>
    <row r="3" ht="27" customHeight="1" spans="1:4">
      <c r="A3" s="20" t="s">
        <v>283</v>
      </c>
      <c r="B3" s="129" t="s">
        <v>6</v>
      </c>
      <c r="C3" s="129" t="s">
        <v>3</v>
      </c>
      <c r="D3" s="130" t="s">
        <v>8</v>
      </c>
    </row>
    <row r="4" spans="1:4">
      <c r="A4" s="131" t="s">
        <v>284</v>
      </c>
      <c r="B4" s="132">
        <f>SUM(B5:B10)</f>
        <v>7646</v>
      </c>
      <c r="C4" s="132">
        <f>SUM(C5:C10)</f>
        <v>7646</v>
      </c>
      <c r="D4" s="79">
        <f>B4/C4</f>
        <v>1</v>
      </c>
    </row>
    <row r="5" spans="1:4">
      <c r="A5" s="102" t="s">
        <v>285</v>
      </c>
      <c r="B5" s="132">
        <v>394</v>
      </c>
      <c r="C5" s="132">
        <v>394</v>
      </c>
      <c r="D5" s="79">
        <f t="shared" ref="D5:D10" si="0">B5/C5</f>
        <v>1</v>
      </c>
    </row>
    <row r="6" spans="1:4">
      <c r="A6" s="102" t="s">
        <v>286</v>
      </c>
      <c r="B6" s="132">
        <v>73</v>
      </c>
      <c r="C6" s="132">
        <v>73</v>
      </c>
      <c r="D6" s="79">
        <f t="shared" si="0"/>
        <v>1</v>
      </c>
    </row>
    <row r="7" spans="1:4">
      <c r="A7" s="102" t="s">
        <v>287</v>
      </c>
      <c r="B7" s="132">
        <v>7770</v>
      </c>
      <c r="C7" s="132">
        <v>7770</v>
      </c>
      <c r="D7" s="79">
        <f t="shared" si="0"/>
        <v>1</v>
      </c>
    </row>
    <row r="8" spans="1:4">
      <c r="A8" s="102" t="s">
        <v>288</v>
      </c>
      <c r="B8" s="132">
        <v>0</v>
      </c>
      <c r="C8" s="132">
        <v>0</v>
      </c>
      <c r="D8" s="79"/>
    </row>
    <row r="9" spans="1:4">
      <c r="A9" s="102" t="s">
        <v>289</v>
      </c>
      <c r="B9" s="132">
        <v>-6606</v>
      </c>
      <c r="C9" s="132">
        <v>-6606</v>
      </c>
      <c r="D9" s="79">
        <f t="shared" si="0"/>
        <v>1</v>
      </c>
    </row>
    <row r="10" spans="1:4">
      <c r="A10" s="102" t="s">
        <v>290</v>
      </c>
      <c r="B10" s="132">
        <v>6015</v>
      </c>
      <c r="C10" s="132">
        <v>6015</v>
      </c>
      <c r="D10" s="79">
        <f t="shared" si="0"/>
        <v>1</v>
      </c>
    </row>
    <row r="11" spans="1:4">
      <c r="A11" s="131" t="s">
        <v>291</v>
      </c>
      <c r="B11" s="132">
        <v>51743</v>
      </c>
      <c r="C11" s="132">
        <v>96715</v>
      </c>
      <c r="D11" s="79">
        <v>10.3350074802308</v>
      </c>
    </row>
    <row r="12" spans="1:4">
      <c r="A12" s="102" t="s">
        <v>292</v>
      </c>
      <c r="B12" s="132"/>
      <c r="C12" s="132"/>
      <c r="D12" s="79"/>
    </row>
    <row r="13" spans="1:4">
      <c r="A13" s="102" t="s">
        <v>293</v>
      </c>
      <c r="B13" s="132">
        <v>2330</v>
      </c>
      <c r="C13" s="132">
        <v>554</v>
      </c>
      <c r="D13" s="79">
        <v>0.425499231950845</v>
      </c>
    </row>
    <row r="14" spans="1:4">
      <c r="A14" s="102" t="s">
        <v>294</v>
      </c>
      <c r="B14" s="132"/>
      <c r="C14" s="132"/>
      <c r="D14" s="79"/>
    </row>
    <row r="15" spans="1:4">
      <c r="A15" s="102" t="s">
        <v>295</v>
      </c>
      <c r="B15" s="132">
        <v>92</v>
      </c>
      <c r="C15" s="132">
        <v>59</v>
      </c>
      <c r="D15" s="79">
        <v>0.18266253869969</v>
      </c>
    </row>
    <row r="16" spans="1:4">
      <c r="A16" s="102" t="s">
        <v>296</v>
      </c>
      <c r="B16" s="132">
        <v>32834</v>
      </c>
      <c r="C16" s="132">
        <v>85512</v>
      </c>
      <c r="D16" s="79">
        <v>53.3117206982544</v>
      </c>
    </row>
    <row r="17" spans="1:4">
      <c r="A17" s="102" t="s">
        <v>297</v>
      </c>
      <c r="B17" s="132"/>
      <c r="C17" s="132"/>
      <c r="D17" s="79"/>
    </row>
    <row r="18" spans="1:4">
      <c r="A18" s="102" t="s">
        <v>298</v>
      </c>
      <c r="B18" s="132"/>
      <c r="C18" s="132"/>
      <c r="D18" s="79"/>
    </row>
    <row r="19" spans="1:4">
      <c r="A19" s="102" t="s">
        <v>299</v>
      </c>
      <c r="B19" s="132"/>
      <c r="C19" s="132"/>
      <c r="D19" s="79"/>
    </row>
    <row r="20" spans="1:4">
      <c r="A20" s="102" t="s">
        <v>300</v>
      </c>
      <c r="B20" s="132">
        <v>56</v>
      </c>
      <c r="C20" s="132"/>
      <c r="D20" s="79">
        <v>0</v>
      </c>
    </row>
    <row r="21" spans="1:4">
      <c r="A21" s="102" t="s">
        <v>301</v>
      </c>
      <c r="B21" s="132">
        <v>1277</v>
      </c>
      <c r="C21" s="132">
        <v>43</v>
      </c>
      <c r="D21" s="79">
        <v>0.0381543921916593</v>
      </c>
    </row>
    <row r="22" spans="1:4">
      <c r="A22" s="102" t="s">
        <v>302</v>
      </c>
      <c r="B22" s="132">
        <v>2729</v>
      </c>
      <c r="C22" s="132"/>
      <c r="D22" s="79">
        <v>0</v>
      </c>
    </row>
    <row r="23" spans="1:4">
      <c r="A23" s="102" t="s">
        <v>303</v>
      </c>
      <c r="B23" s="132">
        <v>110</v>
      </c>
      <c r="C23" s="132">
        <v>65</v>
      </c>
      <c r="D23" s="79">
        <v>0.176630434782609</v>
      </c>
    </row>
    <row r="24" spans="1:4">
      <c r="A24" s="102" t="s">
        <v>304</v>
      </c>
      <c r="B24" s="132">
        <v>5621</v>
      </c>
      <c r="C24" s="132">
        <v>4012</v>
      </c>
      <c r="D24" s="79">
        <v>8.27216494845361</v>
      </c>
    </row>
    <row r="25" spans="1:4">
      <c r="A25" s="102" t="s">
        <v>305</v>
      </c>
      <c r="B25" s="132"/>
      <c r="C25" s="132"/>
      <c r="D25" s="79"/>
    </row>
    <row r="26" spans="1:4">
      <c r="A26" s="102" t="s">
        <v>306</v>
      </c>
      <c r="B26" s="132"/>
      <c r="C26" s="132"/>
      <c r="D26" s="79"/>
    </row>
    <row r="27" spans="1:4">
      <c r="A27" s="102" t="s">
        <v>307</v>
      </c>
      <c r="B27" s="132"/>
      <c r="C27" s="132"/>
      <c r="D27" s="79"/>
    </row>
    <row r="28" spans="1:4">
      <c r="A28" s="102" t="s">
        <v>308</v>
      </c>
      <c r="B28" s="132">
        <v>6479</v>
      </c>
      <c r="C28" s="132">
        <v>6476</v>
      </c>
      <c r="D28" s="79">
        <v>3.53493449781659</v>
      </c>
    </row>
    <row r="29" spans="1:4">
      <c r="A29" s="102" t="s">
        <v>309</v>
      </c>
      <c r="B29" s="132">
        <v>215</v>
      </c>
      <c r="C29" s="132">
        <v>-6</v>
      </c>
      <c r="D29" s="79"/>
    </row>
    <row r="30" spans="1:4">
      <c r="A30" s="131" t="s">
        <v>310</v>
      </c>
      <c r="B30" s="132">
        <v>71739</v>
      </c>
      <c r="C30" s="132">
        <v>6021</v>
      </c>
      <c r="D30" s="79">
        <v>0.244517543859649</v>
      </c>
    </row>
    <row r="31" spans="1:4">
      <c r="A31" s="91" t="s">
        <v>311</v>
      </c>
      <c r="B31" s="132">
        <v>425</v>
      </c>
      <c r="C31" s="132">
        <v>1008</v>
      </c>
      <c r="D31" s="79">
        <v>4.16528925619835</v>
      </c>
    </row>
    <row r="32" spans="1:4">
      <c r="A32" s="94" t="s">
        <v>70</v>
      </c>
      <c r="B32" s="94"/>
      <c r="C32" s="132"/>
      <c r="D32" s="79"/>
    </row>
    <row r="33" spans="1:4">
      <c r="A33" s="94" t="s">
        <v>71</v>
      </c>
      <c r="B33" s="94"/>
      <c r="C33" s="132"/>
      <c r="D33" s="79"/>
    </row>
    <row r="34" spans="1:4">
      <c r="A34" s="94" t="s">
        <v>72</v>
      </c>
      <c r="B34" s="94"/>
      <c r="C34" s="132"/>
      <c r="D34" s="79">
        <v>0</v>
      </c>
    </row>
    <row r="35" spans="1:4">
      <c r="A35" s="94" t="s">
        <v>73</v>
      </c>
      <c r="B35" s="94"/>
      <c r="C35" s="132"/>
      <c r="D35" s="79"/>
    </row>
    <row r="36" spans="1:4">
      <c r="A36" s="94" t="s">
        <v>74</v>
      </c>
      <c r="B36" s="94"/>
      <c r="C36" s="132"/>
      <c r="D36" s="79">
        <v>12.3456790123457</v>
      </c>
    </row>
    <row r="37" spans="1:4">
      <c r="A37" s="94" t="s">
        <v>75</v>
      </c>
      <c r="B37" s="94"/>
      <c r="C37" s="132"/>
      <c r="D37" s="79">
        <v>0</v>
      </c>
    </row>
    <row r="38" spans="1:4">
      <c r="A38" s="94" t="s">
        <v>76</v>
      </c>
      <c r="B38" s="94"/>
      <c r="C38" s="132"/>
      <c r="D38" s="79"/>
    </row>
    <row r="39" spans="1:4">
      <c r="A39" s="94" t="s">
        <v>77</v>
      </c>
      <c r="B39" s="94"/>
      <c r="C39" s="132"/>
      <c r="D39" s="79"/>
    </row>
    <row r="40" spans="1:4">
      <c r="A40" s="94" t="s">
        <v>78</v>
      </c>
      <c r="B40" s="94"/>
      <c r="C40" s="132"/>
      <c r="D40" s="79"/>
    </row>
    <row r="41" spans="1:4">
      <c r="A41" s="94" t="s">
        <v>79</v>
      </c>
      <c r="B41" s="94">
        <v>334</v>
      </c>
      <c r="C41" s="132"/>
      <c r="D41" s="79"/>
    </row>
    <row r="42" spans="1:4">
      <c r="A42" s="94" t="s">
        <v>80</v>
      </c>
      <c r="B42" s="94"/>
      <c r="C42" s="132"/>
      <c r="D42" s="79"/>
    </row>
    <row r="43" spans="1:4">
      <c r="A43" s="94" t="s">
        <v>81</v>
      </c>
      <c r="B43" s="94">
        <v>25</v>
      </c>
      <c r="C43" s="132"/>
      <c r="D43" s="79">
        <v>0</v>
      </c>
    </row>
    <row r="44" spans="1:4">
      <c r="A44" s="94" t="s">
        <v>82</v>
      </c>
      <c r="B44" s="94"/>
      <c r="C44" s="132"/>
      <c r="D44" s="79">
        <v>0</v>
      </c>
    </row>
    <row r="45" spans="1:4">
      <c r="A45" s="94" t="s">
        <v>83</v>
      </c>
      <c r="B45" s="94">
        <v>14</v>
      </c>
      <c r="C45" s="132">
        <v>8</v>
      </c>
      <c r="D45" s="79"/>
    </row>
    <row r="46" spans="1:4">
      <c r="A46" s="94" t="s">
        <v>84</v>
      </c>
      <c r="B46" s="94"/>
      <c r="C46" s="132"/>
      <c r="D46" s="79"/>
    </row>
    <row r="47" spans="1:4">
      <c r="A47" s="94" t="s">
        <v>85</v>
      </c>
      <c r="B47" s="94"/>
      <c r="C47" s="132"/>
      <c r="D47" s="79"/>
    </row>
    <row r="48" spans="1:4">
      <c r="A48" s="94" t="s">
        <v>86</v>
      </c>
      <c r="B48" s="94"/>
      <c r="C48" s="132"/>
      <c r="D48" s="79">
        <v>0</v>
      </c>
    </row>
    <row r="49" spans="1:4">
      <c r="A49" s="94" t="s">
        <v>87</v>
      </c>
      <c r="B49" s="94"/>
      <c r="C49" s="132"/>
      <c r="D49" s="79"/>
    </row>
    <row r="50" spans="1:4">
      <c r="A50" s="94" t="s">
        <v>88</v>
      </c>
      <c r="B50" s="94"/>
      <c r="C50" s="132"/>
      <c r="D50" s="79"/>
    </row>
    <row r="51" spans="1:4">
      <c r="A51" s="94" t="s">
        <v>89</v>
      </c>
      <c r="B51" s="94"/>
      <c r="C51" s="132"/>
      <c r="D51" s="79"/>
    </row>
    <row r="52" spans="1:4">
      <c r="A52" s="94" t="s">
        <v>90</v>
      </c>
      <c r="B52" s="94"/>
      <c r="C52" s="132"/>
      <c r="D52" s="79"/>
    </row>
    <row r="53" spans="1:4">
      <c r="A53" s="94" t="s">
        <v>91</v>
      </c>
      <c r="B53" s="94"/>
      <c r="C53" s="132"/>
      <c r="D53" s="79"/>
    </row>
    <row r="54" spans="1:4">
      <c r="A54" s="94" t="s">
        <v>92</v>
      </c>
      <c r="B54" s="94">
        <v>2</v>
      </c>
      <c r="C54" s="132"/>
      <c r="D54" s="79"/>
    </row>
    <row r="55" spans="1:4">
      <c r="A55" s="94" t="s">
        <v>93</v>
      </c>
      <c r="B55" s="94"/>
      <c r="C55" s="132"/>
      <c r="D55" s="79"/>
    </row>
    <row r="56" spans="1:4">
      <c r="A56" s="94" t="s">
        <v>94</v>
      </c>
      <c r="B56" s="94"/>
      <c r="C56" s="132"/>
      <c r="D56" s="79"/>
    </row>
    <row r="57" spans="1:4">
      <c r="A57" s="94" t="s">
        <v>95</v>
      </c>
      <c r="B57" s="94"/>
      <c r="C57" s="132"/>
      <c r="D57" s="79"/>
    </row>
    <row r="58" spans="1:4">
      <c r="A58" s="94" t="s">
        <v>312</v>
      </c>
      <c r="B58" s="94">
        <v>50</v>
      </c>
      <c r="C58" s="132"/>
      <c r="D58" s="79"/>
    </row>
    <row r="59" spans="1:4">
      <c r="A59" s="94" t="s">
        <v>313</v>
      </c>
      <c r="B59" s="94"/>
      <c r="C59" s="132">
        <v>1000</v>
      </c>
      <c r="D59" s="79"/>
    </row>
    <row r="60" spans="1:4">
      <c r="A60" s="91" t="s">
        <v>314</v>
      </c>
      <c r="B60" s="91"/>
      <c r="C60" s="132"/>
      <c r="D60" s="79"/>
    </row>
    <row r="61" spans="1:4">
      <c r="A61" s="94" t="s">
        <v>99</v>
      </c>
      <c r="B61" s="94"/>
      <c r="C61" s="132"/>
      <c r="D61" s="79"/>
    </row>
    <row r="62" spans="1:4">
      <c r="A62" s="94" t="s">
        <v>100</v>
      </c>
      <c r="B62" s="94"/>
      <c r="C62" s="132"/>
      <c r="D62" s="79"/>
    </row>
    <row r="63" spans="1:4">
      <c r="A63" s="94" t="s">
        <v>101</v>
      </c>
      <c r="B63" s="94"/>
      <c r="C63" s="132"/>
      <c r="D63" s="79"/>
    </row>
    <row r="64" spans="1:4">
      <c r="A64" s="94" t="s">
        <v>102</v>
      </c>
      <c r="B64" s="94"/>
      <c r="C64" s="132"/>
      <c r="D64" s="79"/>
    </row>
    <row r="65" spans="1:4">
      <c r="A65" s="94" t="s">
        <v>103</v>
      </c>
      <c r="B65" s="94"/>
      <c r="C65" s="132"/>
      <c r="D65" s="79"/>
    </row>
    <row r="66" spans="1:4">
      <c r="A66" s="94" t="s">
        <v>315</v>
      </c>
      <c r="B66" s="94"/>
      <c r="C66" s="132"/>
      <c r="D66" s="79"/>
    </row>
    <row r="67" spans="1:4">
      <c r="A67" s="94" t="s">
        <v>105</v>
      </c>
      <c r="B67" s="94"/>
      <c r="C67" s="132"/>
      <c r="D67" s="79"/>
    </row>
    <row r="68" spans="1:4">
      <c r="A68" s="94" t="s">
        <v>316</v>
      </c>
      <c r="B68" s="94"/>
      <c r="C68" s="132"/>
      <c r="D68" s="79"/>
    </row>
    <row r="69" spans="1:4">
      <c r="A69" s="91" t="s">
        <v>317</v>
      </c>
      <c r="B69" s="91"/>
      <c r="C69" s="132"/>
      <c r="D69" s="79"/>
    </row>
    <row r="70" spans="1:4">
      <c r="A70" s="94" t="s">
        <v>318</v>
      </c>
      <c r="B70" s="94"/>
      <c r="C70" s="132"/>
      <c r="D70" s="79"/>
    </row>
    <row r="71" spans="1:4">
      <c r="A71" s="94" t="s">
        <v>319</v>
      </c>
      <c r="B71" s="94"/>
      <c r="C71" s="132"/>
      <c r="D71" s="79"/>
    </row>
    <row r="72" spans="1:4">
      <c r="A72" s="94" t="s">
        <v>320</v>
      </c>
      <c r="B72" s="94"/>
      <c r="C72" s="132"/>
      <c r="D72" s="79"/>
    </row>
    <row r="73" spans="1:4">
      <c r="A73" s="94" t="s">
        <v>111</v>
      </c>
      <c r="B73" s="94"/>
      <c r="C73" s="132"/>
      <c r="D73" s="79"/>
    </row>
    <row r="74" spans="1:4">
      <c r="A74" s="94" t="s">
        <v>321</v>
      </c>
      <c r="B74" s="94"/>
      <c r="C74" s="132"/>
      <c r="D74" s="79"/>
    </row>
    <row r="75" spans="1:4">
      <c r="A75" s="91" t="s">
        <v>322</v>
      </c>
      <c r="B75" s="91">
        <v>848</v>
      </c>
      <c r="C75" s="132">
        <v>92</v>
      </c>
      <c r="D75" s="79">
        <v>0.893203883495146</v>
      </c>
    </row>
    <row r="76" spans="1:4">
      <c r="A76" s="94" t="s">
        <v>114</v>
      </c>
      <c r="B76" s="94"/>
      <c r="C76" s="132"/>
      <c r="D76" s="79"/>
    </row>
    <row r="77" spans="1:4">
      <c r="A77" s="94" t="s">
        <v>115</v>
      </c>
      <c r="B77" s="94">
        <v>514</v>
      </c>
      <c r="C77" s="132"/>
      <c r="D77" s="79"/>
    </row>
    <row r="78" spans="1:4">
      <c r="A78" s="94" t="s">
        <v>116</v>
      </c>
      <c r="B78" s="94"/>
      <c r="C78" s="132"/>
      <c r="D78" s="79"/>
    </row>
    <row r="79" spans="1:4">
      <c r="A79" s="94" t="s">
        <v>117</v>
      </c>
      <c r="B79" s="94"/>
      <c r="C79" s="132"/>
      <c r="D79" s="79"/>
    </row>
    <row r="80" spans="1:4">
      <c r="A80" s="94" t="s">
        <v>118</v>
      </c>
      <c r="B80" s="94">
        <v>273</v>
      </c>
      <c r="C80" s="132">
        <v>92</v>
      </c>
      <c r="D80" s="79">
        <v>1.02222222222222</v>
      </c>
    </row>
    <row r="81" spans="1:4">
      <c r="A81" s="94" t="s">
        <v>119</v>
      </c>
      <c r="B81" s="94">
        <v>7</v>
      </c>
      <c r="C81" s="132"/>
      <c r="D81" s="79">
        <v>0</v>
      </c>
    </row>
    <row r="82" spans="1:4">
      <c r="A82" s="94" t="s">
        <v>120</v>
      </c>
      <c r="B82" s="94"/>
      <c r="C82" s="132"/>
      <c r="D82" s="79"/>
    </row>
    <row r="83" spans="1:4">
      <c r="A83" s="94" t="s">
        <v>121</v>
      </c>
      <c r="B83" s="94"/>
      <c r="C83" s="132"/>
      <c r="D83" s="79"/>
    </row>
    <row r="84" spans="1:4">
      <c r="A84" s="94" t="s">
        <v>122</v>
      </c>
      <c r="B84" s="94"/>
      <c r="C84" s="132"/>
      <c r="D84" s="79"/>
    </row>
    <row r="85" spans="1:4">
      <c r="A85" s="94" t="s">
        <v>123</v>
      </c>
      <c r="B85" s="94"/>
      <c r="C85" s="132"/>
      <c r="D85" s="79"/>
    </row>
    <row r="86" spans="1:4">
      <c r="A86" s="94" t="s">
        <v>124</v>
      </c>
      <c r="B86" s="94"/>
      <c r="C86" s="132"/>
      <c r="D86" s="79"/>
    </row>
    <row r="87" spans="1:4">
      <c r="A87" s="94" t="s">
        <v>323</v>
      </c>
      <c r="B87" s="94">
        <v>54</v>
      </c>
      <c r="C87" s="132"/>
      <c r="D87" s="79"/>
    </row>
    <row r="88" spans="1:4">
      <c r="A88" s="91" t="s">
        <v>324</v>
      </c>
      <c r="B88" s="91">
        <v>14298</v>
      </c>
      <c r="C88" s="132"/>
      <c r="D88" s="79">
        <v>0</v>
      </c>
    </row>
    <row r="89" spans="1:4">
      <c r="A89" s="94" t="s">
        <v>127</v>
      </c>
      <c r="B89" s="94"/>
      <c r="C89" s="132"/>
      <c r="D89" s="79"/>
    </row>
    <row r="90" spans="1:4">
      <c r="A90" s="94" t="s">
        <v>128</v>
      </c>
      <c r="B90" s="94">
        <v>12835</v>
      </c>
      <c r="C90" s="132"/>
      <c r="D90" s="79">
        <v>0</v>
      </c>
    </row>
    <row r="91" spans="1:4">
      <c r="A91" s="94" t="s">
        <v>129</v>
      </c>
      <c r="B91" s="94">
        <v>1458</v>
      </c>
      <c r="C91" s="132"/>
      <c r="D91" s="79"/>
    </row>
    <row r="92" spans="1:4">
      <c r="A92" s="94" t="s">
        <v>130</v>
      </c>
      <c r="B92" s="94"/>
      <c r="C92" s="132"/>
      <c r="D92" s="79"/>
    </row>
    <row r="93" spans="1:4">
      <c r="A93" s="94" t="s">
        <v>131</v>
      </c>
      <c r="B93" s="94"/>
      <c r="C93" s="132"/>
      <c r="D93" s="79"/>
    </row>
    <row r="94" spans="1:4">
      <c r="A94" s="94" t="s">
        <v>132</v>
      </c>
      <c r="B94" s="94"/>
      <c r="C94" s="132"/>
      <c r="D94" s="79"/>
    </row>
    <row r="95" spans="1:4">
      <c r="A95" s="94" t="s">
        <v>133</v>
      </c>
      <c r="B95" s="94"/>
      <c r="C95" s="132"/>
      <c r="D95" s="79"/>
    </row>
    <row r="96" spans="1:4">
      <c r="A96" s="94" t="s">
        <v>134</v>
      </c>
      <c r="B96" s="94"/>
      <c r="C96" s="132"/>
      <c r="D96" s="79"/>
    </row>
    <row r="97" spans="1:4">
      <c r="A97" s="94" t="s">
        <v>135</v>
      </c>
      <c r="B97" s="94"/>
      <c r="C97" s="132"/>
      <c r="D97" s="79">
        <v>0</v>
      </c>
    </row>
    <row r="98" spans="1:4">
      <c r="A98" s="94" t="s">
        <v>325</v>
      </c>
      <c r="B98" s="94">
        <v>5</v>
      </c>
      <c r="C98" s="132"/>
      <c r="D98" s="79"/>
    </row>
    <row r="99" spans="1:4">
      <c r="A99" s="91" t="s">
        <v>326</v>
      </c>
      <c r="B99" s="91">
        <v>4128</v>
      </c>
      <c r="C99" s="132"/>
      <c r="D99" s="79">
        <v>0</v>
      </c>
    </row>
    <row r="100" spans="1:4">
      <c r="A100" s="94" t="s">
        <v>138</v>
      </c>
      <c r="B100" s="94"/>
      <c r="C100" s="132"/>
      <c r="D100" s="79"/>
    </row>
    <row r="101" spans="1:4">
      <c r="A101" s="94" t="s">
        <v>139</v>
      </c>
      <c r="B101" s="94"/>
      <c r="C101" s="132"/>
      <c r="D101" s="79"/>
    </row>
    <row r="102" spans="1:4">
      <c r="A102" s="94" t="s">
        <v>140</v>
      </c>
      <c r="B102" s="94"/>
      <c r="C102" s="132"/>
      <c r="D102" s="79"/>
    </row>
    <row r="103" spans="1:4">
      <c r="A103" s="94" t="s">
        <v>141</v>
      </c>
      <c r="B103" s="94">
        <v>420</v>
      </c>
      <c r="C103" s="132"/>
      <c r="D103" s="79">
        <v>0</v>
      </c>
    </row>
    <row r="104" spans="1:4">
      <c r="A104" s="94" t="s">
        <v>142</v>
      </c>
      <c r="B104" s="94">
        <v>2189</v>
      </c>
      <c r="C104" s="132"/>
      <c r="D104" s="79"/>
    </row>
    <row r="105" spans="1:4">
      <c r="A105" s="94" t="s">
        <v>143</v>
      </c>
      <c r="B105" s="94"/>
      <c r="C105" s="132"/>
      <c r="D105" s="79"/>
    </row>
    <row r="106" spans="1:4">
      <c r="A106" s="94" t="s">
        <v>144</v>
      </c>
      <c r="B106" s="94">
        <v>29</v>
      </c>
      <c r="C106" s="132"/>
      <c r="D106" s="79"/>
    </row>
    <row r="107" spans="1:4">
      <c r="A107" s="94" t="s">
        <v>145</v>
      </c>
      <c r="B107" s="94"/>
      <c r="C107" s="132"/>
      <c r="D107" s="79"/>
    </row>
    <row r="108" spans="1:4">
      <c r="A108" s="94" t="s">
        <v>146</v>
      </c>
      <c r="B108" s="94"/>
      <c r="C108" s="132"/>
      <c r="D108" s="79">
        <v>0</v>
      </c>
    </row>
    <row r="109" spans="1:4">
      <c r="A109" s="94" t="s">
        <v>327</v>
      </c>
      <c r="B109" s="94">
        <v>1490</v>
      </c>
      <c r="C109" s="132"/>
      <c r="D109" s="79">
        <v>0</v>
      </c>
    </row>
    <row r="110" spans="1:4">
      <c r="A110" s="91" t="s">
        <v>328</v>
      </c>
      <c r="B110" s="91"/>
      <c r="C110" s="132"/>
      <c r="D110" s="79">
        <v>0</v>
      </c>
    </row>
    <row r="111" spans="1:4">
      <c r="A111" s="94" t="s">
        <v>149</v>
      </c>
      <c r="B111" s="94"/>
      <c r="C111" s="132"/>
      <c r="D111" s="79"/>
    </row>
    <row r="112" spans="1:4">
      <c r="A112" s="94" t="s">
        <v>150</v>
      </c>
      <c r="B112" s="94"/>
      <c r="C112" s="132"/>
      <c r="D112" s="79"/>
    </row>
    <row r="113" spans="1:4">
      <c r="A113" s="94" t="s">
        <v>151</v>
      </c>
      <c r="B113" s="94"/>
      <c r="C113" s="132"/>
      <c r="D113" s="79"/>
    </row>
    <row r="114" spans="1:4">
      <c r="A114" s="94" t="s">
        <v>152</v>
      </c>
      <c r="B114" s="94"/>
      <c r="C114" s="132"/>
      <c r="D114" s="79"/>
    </row>
    <row r="115" spans="1:4">
      <c r="A115" s="94" t="s">
        <v>329</v>
      </c>
      <c r="B115" s="94"/>
      <c r="C115" s="132"/>
      <c r="D115" s="79">
        <v>0</v>
      </c>
    </row>
    <row r="116" spans="1:4">
      <c r="A116" s="91" t="s">
        <v>330</v>
      </c>
      <c r="B116" s="91">
        <v>1614</v>
      </c>
      <c r="C116" s="132">
        <v>1175</v>
      </c>
      <c r="D116" s="79">
        <v>0.582548339117501</v>
      </c>
    </row>
    <row r="117" spans="1:4">
      <c r="A117" s="94" t="s">
        <v>155</v>
      </c>
      <c r="B117" s="94">
        <v>21</v>
      </c>
      <c r="C117" s="132">
        <v>717</v>
      </c>
      <c r="D117" s="79"/>
    </row>
    <row r="118" spans="1:4">
      <c r="A118" s="94" t="s">
        <v>156</v>
      </c>
      <c r="B118" s="94">
        <v>477</v>
      </c>
      <c r="C118" s="132"/>
      <c r="D118" s="79">
        <v>0</v>
      </c>
    </row>
    <row r="119" spans="1:4">
      <c r="A119" s="94" t="s">
        <v>157</v>
      </c>
      <c r="B119" s="94"/>
      <c r="C119" s="132"/>
      <c r="D119" s="79">
        <v>0</v>
      </c>
    </row>
    <row r="120" spans="1:4">
      <c r="A120" s="94" t="s">
        <v>158</v>
      </c>
      <c r="B120" s="94"/>
      <c r="C120" s="132"/>
      <c r="D120" s="79"/>
    </row>
    <row r="121" spans="1:4">
      <c r="A121" s="94" t="s">
        <v>159</v>
      </c>
      <c r="B121" s="94"/>
      <c r="C121" s="132"/>
      <c r="D121" s="79"/>
    </row>
    <row r="122" spans="1:4">
      <c r="A122" s="94" t="s">
        <v>160</v>
      </c>
      <c r="B122" s="94"/>
      <c r="C122" s="132"/>
      <c r="D122" s="79"/>
    </row>
    <row r="123" spans="1:4">
      <c r="A123" s="94" t="s">
        <v>161</v>
      </c>
      <c r="B123" s="94">
        <v>83</v>
      </c>
      <c r="C123" s="132">
        <v>458</v>
      </c>
      <c r="D123" s="79">
        <v>0.395168248490078</v>
      </c>
    </row>
    <row r="124" spans="1:4">
      <c r="A124" s="94" t="s">
        <v>162</v>
      </c>
      <c r="B124" s="94">
        <v>241</v>
      </c>
      <c r="C124" s="132"/>
      <c r="D124" s="79">
        <v>0</v>
      </c>
    </row>
    <row r="125" spans="1:4">
      <c r="A125" s="94" t="s">
        <v>163</v>
      </c>
      <c r="B125" s="94">
        <v>1</v>
      </c>
      <c r="C125" s="132"/>
      <c r="D125" s="79">
        <v>0</v>
      </c>
    </row>
    <row r="126" spans="1:4">
      <c r="A126" s="94" t="s">
        <v>164</v>
      </c>
      <c r="B126" s="94">
        <v>179</v>
      </c>
      <c r="C126" s="132"/>
      <c r="D126" s="79">
        <v>0</v>
      </c>
    </row>
    <row r="127" spans="1:4">
      <c r="A127" s="94" t="s">
        <v>165</v>
      </c>
      <c r="B127" s="94">
        <v>67</v>
      </c>
      <c r="C127" s="132"/>
      <c r="D127" s="79">
        <v>0</v>
      </c>
    </row>
    <row r="128" spans="1:4">
      <c r="A128" s="94" t="s">
        <v>166</v>
      </c>
      <c r="B128" s="94">
        <v>40</v>
      </c>
      <c r="C128" s="132"/>
      <c r="D128" s="79">
        <v>0</v>
      </c>
    </row>
    <row r="129" spans="1:4">
      <c r="A129" s="94" t="s">
        <v>167</v>
      </c>
      <c r="B129" s="94"/>
      <c r="C129" s="132"/>
      <c r="D129" s="79"/>
    </row>
    <row r="130" spans="1:4">
      <c r="A130" s="94" t="s">
        <v>168</v>
      </c>
      <c r="B130" s="94">
        <v>65</v>
      </c>
      <c r="C130" s="132"/>
      <c r="D130" s="79">
        <v>0</v>
      </c>
    </row>
    <row r="131" spans="1:4">
      <c r="A131" s="94" t="s">
        <v>169</v>
      </c>
      <c r="B131" s="94">
        <v>7</v>
      </c>
      <c r="C131" s="132"/>
      <c r="D131" s="79">
        <v>0</v>
      </c>
    </row>
    <row r="132" spans="1:4">
      <c r="A132" s="94" t="s">
        <v>170</v>
      </c>
      <c r="B132" s="94">
        <v>18</v>
      </c>
      <c r="C132" s="132"/>
      <c r="D132" s="79"/>
    </row>
    <row r="133" spans="1:4">
      <c r="A133" s="94" t="s">
        <v>171</v>
      </c>
      <c r="B133" s="94"/>
      <c r="C133" s="132"/>
      <c r="D133" s="79"/>
    </row>
    <row r="134" spans="1:4">
      <c r="A134" s="94" t="s">
        <v>172</v>
      </c>
      <c r="B134" s="94">
        <v>26</v>
      </c>
      <c r="C134" s="132"/>
      <c r="D134" s="79">
        <v>0</v>
      </c>
    </row>
    <row r="135" spans="1:4">
      <c r="A135" s="94" t="s">
        <v>331</v>
      </c>
      <c r="B135" s="94">
        <v>389</v>
      </c>
      <c r="C135" s="132"/>
      <c r="D135" s="79">
        <v>0</v>
      </c>
    </row>
    <row r="136" spans="1:4">
      <c r="A136" s="91" t="s">
        <v>332</v>
      </c>
      <c r="B136" s="91">
        <v>2064</v>
      </c>
      <c r="C136" s="132">
        <v>4</v>
      </c>
      <c r="D136" s="79">
        <v>0.0025756600128783</v>
      </c>
    </row>
    <row r="137" spans="1:4">
      <c r="A137" s="94" t="s">
        <v>175</v>
      </c>
      <c r="B137" s="94"/>
      <c r="C137" s="132"/>
      <c r="D137" s="79"/>
    </row>
    <row r="138" spans="1:4">
      <c r="A138" s="94" t="s">
        <v>176</v>
      </c>
      <c r="B138" s="94">
        <v>22</v>
      </c>
      <c r="C138" s="132">
        <v>-1</v>
      </c>
      <c r="D138" s="79"/>
    </row>
    <row r="139" spans="1:4">
      <c r="A139" s="94" t="s">
        <v>177</v>
      </c>
      <c r="B139" s="94">
        <v>63</v>
      </c>
      <c r="C139" s="132"/>
      <c r="D139" s="79">
        <v>0</v>
      </c>
    </row>
    <row r="140" spans="1:4">
      <c r="A140" s="94" t="s">
        <v>178</v>
      </c>
      <c r="B140" s="94">
        <v>1573</v>
      </c>
      <c r="C140" s="132">
        <v>4.91</v>
      </c>
      <c r="D140" s="79">
        <v>0.00407131011608624</v>
      </c>
    </row>
    <row r="141" spans="1:4">
      <c r="A141" s="94" t="s">
        <v>179</v>
      </c>
      <c r="B141" s="94"/>
      <c r="C141" s="132"/>
      <c r="D141" s="79">
        <v>0</v>
      </c>
    </row>
    <row r="142" spans="1:4">
      <c r="A142" s="94" t="s">
        <v>180</v>
      </c>
      <c r="B142" s="94"/>
      <c r="C142" s="132"/>
      <c r="D142" s="79"/>
    </row>
    <row r="143" spans="1:4">
      <c r="A143" s="94" t="s">
        <v>181</v>
      </c>
      <c r="B143" s="94">
        <v>159</v>
      </c>
      <c r="C143" s="132"/>
      <c r="D143" s="79">
        <v>0</v>
      </c>
    </row>
    <row r="144" spans="1:4">
      <c r="A144" s="94" t="s">
        <v>182</v>
      </c>
      <c r="B144" s="94">
        <v>57</v>
      </c>
      <c r="C144" s="132"/>
      <c r="D144" s="79"/>
    </row>
    <row r="145" spans="1:4">
      <c r="A145" s="94" t="s">
        <v>333</v>
      </c>
      <c r="B145" s="94">
        <v>190</v>
      </c>
      <c r="C145" s="132"/>
      <c r="D145" s="79"/>
    </row>
    <row r="146" spans="1:4">
      <c r="A146" s="91" t="s">
        <v>334</v>
      </c>
      <c r="B146" s="91">
        <v>5847</v>
      </c>
      <c r="C146" s="132"/>
      <c r="D146" s="79">
        <v>0</v>
      </c>
    </row>
    <row r="147" spans="1:4">
      <c r="A147" s="94" t="s">
        <v>185</v>
      </c>
      <c r="B147" s="94"/>
      <c r="C147" s="132"/>
      <c r="D147" s="79"/>
    </row>
    <row r="148" spans="1:4">
      <c r="A148" s="94" t="s">
        <v>186</v>
      </c>
      <c r="B148" s="94"/>
      <c r="C148" s="132"/>
      <c r="D148" s="79"/>
    </row>
    <row r="149" spans="1:4">
      <c r="A149" s="94" t="s">
        <v>187</v>
      </c>
      <c r="B149" s="94"/>
      <c r="C149" s="132"/>
      <c r="D149" s="79"/>
    </row>
    <row r="150" spans="1:4">
      <c r="A150" s="94" t="s">
        <v>335</v>
      </c>
      <c r="B150" s="94"/>
      <c r="C150" s="132"/>
      <c r="D150" s="79"/>
    </row>
    <row r="151" spans="1:4">
      <c r="A151" s="94" t="s">
        <v>188</v>
      </c>
      <c r="B151" s="94"/>
      <c r="C151" s="132"/>
      <c r="D151" s="79"/>
    </row>
    <row r="152" spans="1:4">
      <c r="A152" s="94" t="s">
        <v>189</v>
      </c>
      <c r="B152" s="94"/>
      <c r="C152" s="132"/>
      <c r="D152" s="79">
        <v>0</v>
      </c>
    </row>
    <row r="153" spans="1:4">
      <c r="A153" s="94" t="s">
        <v>190</v>
      </c>
      <c r="B153" s="94"/>
      <c r="C153" s="132"/>
      <c r="D153" s="79"/>
    </row>
    <row r="154" spans="1:4">
      <c r="A154" s="94" t="s">
        <v>191</v>
      </c>
      <c r="B154" s="94"/>
      <c r="C154" s="132"/>
      <c r="D154" s="79"/>
    </row>
    <row r="155" spans="1:4">
      <c r="A155" s="94" t="s">
        <v>192</v>
      </c>
      <c r="B155" s="94"/>
      <c r="C155" s="132"/>
      <c r="D155" s="79"/>
    </row>
    <row r="156" spans="1:4">
      <c r="A156" s="94" t="s">
        <v>336</v>
      </c>
      <c r="B156" s="94"/>
      <c r="C156" s="132"/>
      <c r="D156" s="79"/>
    </row>
    <row r="157" spans="1:4">
      <c r="A157" s="94" t="s">
        <v>337</v>
      </c>
      <c r="B157" s="94">
        <v>5691</v>
      </c>
      <c r="C157" s="132"/>
      <c r="D157" s="79">
        <v>0</v>
      </c>
    </row>
    <row r="158" spans="1:4">
      <c r="A158" s="94" t="s">
        <v>195</v>
      </c>
      <c r="B158" s="94">
        <v>139</v>
      </c>
      <c r="C158" s="132"/>
      <c r="D158" s="79">
        <v>0</v>
      </c>
    </row>
    <row r="159" spans="1:4">
      <c r="A159" s="94" t="s">
        <v>338</v>
      </c>
      <c r="B159" s="94"/>
      <c r="C159" s="132"/>
      <c r="D159" s="79"/>
    </row>
    <row r="160" spans="1:4">
      <c r="A160" s="94" t="s">
        <v>339</v>
      </c>
      <c r="B160" s="94"/>
      <c r="C160" s="132"/>
      <c r="D160" s="79"/>
    </row>
    <row r="161" spans="1:4">
      <c r="A161" s="94" t="s">
        <v>198</v>
      </c>
      <c r="B161" s="94"/>
      <c r="C161" s="132"/>
      <c r="D161" s="79"/>
    </row>
    <row r="162" spans="1:4">
      <c r="A162" s="94" t="s">
        <v>340</v>
      </c>
      <c r="B162" s="94">
        <v>17</v>
      </c>
      <c r="C162" s="132"/>
      <c r="D162" s="79">
        <v>0</v>
      </c>
    </row>
    <row r="163" spans="1:4">
      <c r="A163" s="91" t="s">
        <v>341</v>
      </c>
      <c r="B163" s="91">
        <v>350</v>
      </c>
      <c r="C163" s="132"/>
      <c r="D163" s="79">
        <v>0</v>
      </c>
    </row>
    <row r="164" spans="1:4">
      <c r="A164" s="94" t="s">
        <v>201</v>
      </c>
      <c r="B164" s="94"/>
      <c r="C164" s="132"/>
      <c r="D164" s="79">
        <v>0</v>
      </c>
    </row>
    <row r="165" spans="1:4">
      <c r="A165" s="94" t="s">
        <v>342</v>
      </c>
      <c r="B165" s="94"/>
      <c r="C165" s="132"/>
      <c r="D165" s="79"/>
    </row>
    <row r="166" spans="1:4">
      <c r="A166" s="94" t="s">
        <v>203</v>
      </c>
      <c r="B166" s="94"/>
      <c r="C166" s="132"/>
      <c r="D166" s="79"/>
    </row>
    <row r="167" spans="1:4">
      <c r="A167" s="94" t="s">
        <v>343</v>
      </c>
      <c r="B167" s="94">
        <v>350</v>
      </c>
      <c r="C167" s="132"/>
      <c r="D167" s="79"/>
    </row>
    <row r="168" spans="1:4">
      <c r="A168" s="94" t="s">
        <v>344</v>
      </c>
      <c r="B168" s="94"/>
      <c r="C168" s="132"/>
      <c r="D168" s="79"/>
    </row>
    <row r="169" spans="1:4">
      <c r="A169" s="94" t="s">
        <v>345</v>
      </c>
      <c r="B169" s="94"/>
      <c r="C169" s="132"/>
      <c r="D169" s="79">
        <v>0</v>
      </c>
    </row>
    <row r="170" spans="1:4">
      <c r="A170" s="91" t="s">
        <v>346</v>
      </c>
      <c r="B170" s="91">
        <v>854</v>
      </c>
      <c r="C170" s="132">
        <v>3</v>
      </c>
      <c r="D170" s="79">
        <v>0.00130605137135394</v>
      </c>
    </row>
    <row r="171" spans="1:4">
      <c r="A171" s="94" t="s">
        <v>208</v>
      </c>
      <c r="B171" s="94">
        <v>238</v>
      </c>
      <c r="C171" s="132"/>
      <c r="D171" s="79">
        <v>0</v>
      </c>
    </row>
    <row r="172" spans="1:4">
      <c r="A172" s="94" t="s">
        <v>209</v>
      </c>
      <c r="B172" s="94">
        <v>6</v>
      </c>
      <c r="C172" s="132"/>
      <c r="D172" s="79">
        <v>0</v>
      </c>
    </row>
    <row r="173" spans="1:4">
      <c r="A173" s="94" t="s">
        <v>210</v>
      </c>
      <c r="B173" s="94">
        <v>472</v>
      </c>
      <c r="C173" s="132"/>
      <c r="D173" s="79">
        <v>0</v>
      </c>
    </row>
    <row r="174" spans="1:4">
      <c r="A174" s="94" t="s">
        <v>347</v>
      </c>
      <c r="B174" s="94"/>
      <c r="C174" s="132"/>
      <c r="D174" s="79"/>
    </row>
    <row r="175" spans="1:4">
      <c r="A175" s="94" t="s">
        <v>211</v>
      </c>
      <c r="B175" s="94"/>
      <c r="C175" s="132"/>
      <c r="D175" s="79"/>
    </row>
    <row r="176" spans="1:4">
      <c r="A176" s="94" t="s">
        <v>212</v>
      </c>
      <c r="B176" s="94"/>
      <c r="C176" s="132"/>
      <c r="D176" s="79"/>
    </row>
    <row r="177" spans="1:4">
      <c r="A177" s="94" t="s">
        <v>213</v>
      </c>
      <c r="B177" s="94"/>
      <c r="C177" s="132"/>
      <c r="D177" s="79"/>
    </row>
    <row r="178" spans="1:4">
      <c r="A178" s="94" t="s">
        <v>214</v>
      </c>
      <c r="B178" s="94">
        <v>1</v>
      </c>
      <c r="C178" s="132">
        <v>1</v>
      </c>
      <c r="D178" s="79">
        <v>0.166666666666667</v>
      </c>
    </row>
    <row r="179" spans="1:4">
      <c r="A179" s="94" t="s">
        <v>215</v>
      </c>
      <c r="B179" s="94">
        <v>131</v>
      </c>
      <c r="C179" s="132">
        <v>2.052</v>
      </c>
      <c r="D179" s="79">
        <v>0.00373770491803279</v>
      </c>
    </row>
    <row r="180" spans="1:4">
      <c r="A180" s="94" t="s">
        <v>216</v>
      </c>
      <c r="B180" s="94"/>
      <c r="C180" s="132"/>
      <c r="D180" s="79"/>
    </row>
    <row r="181" spans="1:4">
      <c r="A181" s="94" t="s">
        <v>348</v>
      </c>
      <c r="B181" s="94">
        <v>6</v>
      </c>
      <c r="C181" s="132"/>
      <c r="D181" s="79">
        <v>0</v>
      </c>
    </row>
    <row r="182" spans="1:4">
      <c r="A182" s="91" t="s">
        <v>349</v>
      </c>
      <c r="B182" s="91"/>
      <c r="C182" s="132"/>
      <c r="D182" s="79">
        <v>0</v>
      </c>
    </row>
    <row r="183" spans="1:4">
      <c r="A183" s="94" t="s">
        <v>219</v>
      </c>
      <c r="B183" s="94"/>
      <c r="C183" s="132"/>
      <c r="D183" s="79">
        <v>0</v>
      </c>
    </row>
    <row r="184" spans="1:4">
      <c r="A184" s="94" t="s">
        <v>220</v>
      </c>
      <c r="B184" s="94"/>
      <c r="C184" s="132"/>
      <c r="D184" s="79"/>
    </row>
    <row r="185" spans="1:4">
      <c r="A185" s="94" t="s">
        <v>221</v>
      </c>
      <c r="B185" s="94"/>
      <c r="C185" s="132"/>
      <c r="D185" s="79"/>
    </row>
    <row r="186" spans="1:4">
      <c r="A186" s="94" t="s">
        <v>222</v>
      </c>
      <c r="B186" s="94"/>
      <c r="C186" s="132"/>
      <c r="D186" s="79"/>
    </row>
    <row r="187" spans="1:4">
      <c r="A187" s="94" t="s">
        <v>223</v>
      </c>
      <c r="B187" s="94"/>
      <c r="C187" s="132"/>
      <c r="D187" s="79"/>
    </row>
    <row r="188" spans="1:4">
      <c r="A188" s="94" t="s">
        <v>224</v>
      </c>
      <c r="B188" s="94"/>
      <c r="C188" s="132"/>
      <c r="D188" s="79"/>
    </row>
    <row r="189" spans="1:4">
      <c r="A189" s="94" t="s">
        <v>350</v>
      </c>
      <c r="B189" s="94"/>
      <c r="C189" s="132"/>
      <c r="D189" s="79"/>
    </row>
    <row r="190" spans="1:4">
      <c r="A190" s="91" t="s">
        <v>351</v>
      </c>
      <c r="B190" s="91">
        <v>34862</v>
      </c>
      <c r="C190" s="132">
        <v>2500</v>
      </c>
      <c r="D190" s="79">
        <v>1.23395853899309</v>
      </c>
    </row>
    <row r="191" spans="1:4">
      <c r="A191" s="94" t="s">
        <v>227</v>
      </c>
      <c r="B191" s="94"/>
      <c r="C191" s="132"/>
      <c r="D191" s="79"/>
    </row>
    <row r="192" spans="1:4">
      <c r="A192" s="94" t="s">
        <v>228</v>
      </c>
      <c r="B192" s="94"/>
      <c r="C192" s="132"/>
      <c r="D192" s="79">
        <v>0</v>
      </c>
    </row>
    <row r="193" spans="1:4">
      <c r="A193" s="94" t="s">
        <v>229</v>
      </c>
      <c r="B193" s="94"/>
      <c r="C193" s="132"/>
      <c r="D193" s="79"/>
    </row>
    <row r="194" spans="1:4">
      <c r="A194" s="94" t="s">
        <v>230</v>
      </c>
      <c r="B194" s="94">
        <v>2277</v>
      </c>
      <c r="C194" s="132">
        <v>2500</v>
      </c>
      <c r="D194" s="79">
        <v>416.666666666667</v>
      </c>
    </row>
    <row r="195" spans="1:4">
      <c r="A195" s="94" t="s">
        <v>231</v>
      </c>
      <c r="B195" s="94">
        <v>100</v>
      </c>
      <c r="C195" s="132"/>
      <c r="D195" s="79">
        <v>0</v>
      </c>
    </row>
    <row r="196" spans="1:4">
      <c r="A196" s="94" t="s">
        <v>232</v>
      </c>
      <c r="B196" s="94"/>
      <c r="C196" s="132"/>
      <c r="D196" s="79"/>
    </row>
    <row r="197" spans="1:4">
      <c r="A197" s="94" t="s">
        <v>233</v>
      </c>
      <c r="B197" s="94">
        <v>31040</v>
      </c>
      <c r="C197" s="132"/>
      <c r="D197" s="79">
        <v>0</v>
      </c>
    </row>
    <row r="198" spans="1:4">
      <c r="A198" s="94" t="s">
        <v>352</v>
      </c>
      <c r="B198" s="94">
        <v>1445</v>
      </c>
      <c r="C198" s="132"/>
      <c r="D198" s="79">
        <v>0</v>
      </c>
    </row>
    <row r="199" spans="1:4">
      <c r="A199" s="91" t="s">
        <v>353</v>
      </c>
      <c r="B199" s="91">
        <v>5853</v>
      </c>
      <c r="C199" s="132">
        <v>1229</v>
      </c>
      <c r="D199" s="79">
        <v>0.433968926553672</v>
      </c>
    </row>
    <row r="200" spans="1:4">
      <c r="A200" s="94" t="s">
        <v>236</v>
      </c>
      <c r="B200" s="94"/>
      <c r="C200" s="132"/>
      <c r="D200" s="79">
        <v>0</v>
      </c>
    </row>
    <row r="201" spans="1:4">
      <c r="A201" s="94" t="s">
        <v>237</v>
      </c>
      <c r="B201" s="94"/>
      <c r="C201" s="132"/>
      <c r="D201" s="79">
        <v>0</v>
      </c>
    </row>
    <row r="202" spans="1:4">
      <c r="A202" s="94" t="s">
        <v>238</v>
      </c>
      <c r="B202" s="94">
        <v>5293</v>
      </c>
      <c r="C202" s="132">
        <v>609</v>
      </c>
      <c r="D202" s="79"/>
    </row>
    <row r="203" spans="1:4">
      <c r="A203" s="94" t="s">
        <v>354</v>
      </c>
      <c r="B203" s="94">
        <v>560</v>
      </c>
      <c r="C203" s="132">
        <v>620</v>
      </c>
      <c r="D203" s="79">
        <v>0.243710691823899</v>
      </c>
    </row>
    <row r="204" spans="1:4">
      <c r="A204" s="91" t="s">
        <v>355</v>
      </c>
      <c r="B204" s="91">
        <v>298</v>
      </c>
      <c r="C204" s="132"/>
      <c r="D204" s="79"/>
    </row>
    <row r="205" spans="1:4">
      <c r="A205" s="94" t="s">
        <v>241</v>
      </c>
      <c r="B205" s="94"/>
      <c r="C205" s="132"/>
      <c r="D205" s="79"/>
    </row>
    <row r="206" spans="1:4">
      <c r="A206" s="94" t="s">
        <v>242</v>
      </c>
      <c r="B206" s="94"/>
      <c r="C206" s="132"/>
      <c r="D206" s="79"/>
    </row>
    <row r="207" spans="1:4">
      <c r="A207" s="94" t="s">
        <v>243</v>
      </c>
      <c r="B207" s="94">
        <v>283</v>
      </c>
      <c r="C207" s="132"/>
      <c r="D207" s="79"/>
    </row>
    <row r="208" spans="1:4">
      <c r="A208" s="94" t="s">
        <v>244</v>
      </c>
      <c r="B208" s="94"/>
      <c r="C208" s="132"/>
      <c r="D208" s="79"/>
    </row>
    <row r="209" spans="1:4">
      <c r="A209" s="94" t="s">
        <v>356</v>
      </c>
      <c r="B209" s="94">
        <v>15</v>
      </c>
      <c r="C209" s="132"/>
      <c r="D209" s="79"/>
    </row>
    <row r="210" spans="1:4">
      <c r="A210" s="91" t="s">
        <v>357</v>
      </c>
      <c r="B210" s="91"/>
      <c r="C210" s="132"/>
      <c r="D210" s="79"/>
    </row>
    <row r="211" spans="1:4">
      <c r="A211" s="94" t="s">
        <v>247</v>
      </c>
      <c r="B211" s="94"/>
      <c r="C211" s="132"/>
      <c r="D211" s="79"/>
    </row>
    <row r="212" spans="1:4">
      <c r="A212" s="94" t="s">
        <v>248</v>
      </c>
      <c r="B212" s="94"/>
      <c r="C212" s="132"/>
      <c r="D212" s="79"/>
    </row>
    <row r="213" spans="1:4">
      <c r="A213" s="94" t="s">
        <v>249</v>
      </c>
      <c r="B213" s="94"/>
      <c r="C213" s="132"/>
      <c r="D213" s="79"/>
    </row>
    <row r="214" spans="1:4">
      <c r="A214" s="94" t="s">
        <v>250</v>
      </c>
      <c r="B214" s="94"/>
      <c r="C214" s="132"/>
      <c r="D214" s="79"/>
    </row>
    <row r="215" spans="1:4">
      <c r="A215" s="94" t="s">
        <v>251</v>
      </c>
      <c r="B215" s="94"/>
      <c r="C215" s="132"/>
      <c r="D215" s="79"/>
    </row>
    <row r="216" spans="1:4">
      <c r="A216" s="94" t="s">
        <v>208</v>
      </c>
      <c r="B216" s="94"/>
      <c r="C216" s="132"/>
      <c r="D216" s="79"/>
    </row>
    <row r="217" spans="1:4">
      <c r="A217" s="94" t="s">
        <v>252</v>
      </c>
      <c r="B217" s="94"/>
      <c r="C217" s="132"/>
      <c r="D217" s="79"/>
    </row>
    <row r="218" spans="1:4">
      <c r="A218" s="94" t="s">
        <v>253</v>
      </c>
      <c r="B218" s="94"/>
      <c r="C218" s="132"/>
      <c r="D218" s="79"/>
    </row>
    <row r="219" spans="1:4">
      <c r="A219" s="94" t="s">
        <v>254</v>
      </c>
      <c r="B219" s="94"/>
      <c r="C219" s="132"/>
      <c r="D219" s="79"/>
    </row>
    <row r="220" spans="1:4">
      <c r="A220" s="91" t="s">
        <v>358</v>
      </c>
      <c r="B220" s="91"/>
      <c r="C220" s="132"/>
      <c r="D220" s="79"/>
    </row>
    <row r="221" spans="1:4">
      <c r="A221" s="94" t="s">
        <v>256</v>
      </c>
      <c r="B221" s="94"/>
      <c r="C221" s="132"/>
      <c r="D221" s="79"/>
    </row>
    <row r="222" spans="1:4">
      <c r="A222" s="94" t="s">
        <v>257</v>
      </c>
      <c r="B222" s="94"/>
      <c r="C222" s="132"/>
      <c r="D222" s="79"/>
    </row>
    <row r="223" spans="1:4">
      <c r="A223" s="94" t="s">
        <v>258</v>
      </c>
      <c r="B223" s="94"/>
      <c r="C223" s="132"/>
      <c r="D223" s="79"/>
    </row>
    <row r="224" spans="1:4">
      <c r="A224" s="94" t="s">
        <v>259</v>
      </c>
      <c r="B224" s="94"/>
      <c r="C224" s="132"/>
      <c r="D224" s="79"/>
    </row>
    <row r="225" spans="1:4">
      <c r="A225" s="94" t="s">
        <v>260</v>
      </c>
      <c r="B225" s="94"/>
      <c r="C225" s="132"/>
      <c r="D225" s="79"/>
    </row>
    <row r="226" spans="1:4">
      <c r="A226" s="94" t="s">
        <v>359</v>
      </c>
      <c r="B226" s="94"/>
      <c r="C226" s="132"/>
      <c r="D226" s="79"/>
    </row>
    <row r="227" spans="1:4">
      <c r="A227" s="91" t="s">
        <v>360</v>
      </c>
      <c r="B227" s="91">
        <v>16</v>
      </c>
      <c r="C227" s="132"/>
      <c r="D227" s="79"/>
    </row>
    <row r="228" spans="1:4">
      <c r="A228" s="94" t="s">
        <v>263</v>
      </c>
      <c r="B228" s="94">
        <v>16</v>
      </c>
      <c r="C228" s="132"/>
      <c r="D228" s="79"/>
    </row>
    <row r="229" spans="1:4">
      <c r="A229" s="94" t="s">
        <v>264</v>
      </c>
      <c r="B229" s="94"/>
      <c r="C229" s="132"/>
      <c r="D229" s="79"/>
    </row>
    <row r="230" spans="1:4">
      <c r="A230" s="94" t="s">
        <v>265</v>
      </c>
      <c r="B230" s="94"/>
      <c r="C230" s="132"/>
      <c r="D230" s="79"/>
    </row>
    <row r="231" spans="1:4">
      <c r="A231" s="91" t="s">
        <v>361</v>
      </c>
      <c r="B231" s="91"/>
      <c r="C231" s="132"/>
      <c r="D231" s="79"/>
    </row>
    <row r="232" spans="1:4">
      <c r="A232" s="94" t="s">
        <v>267</v>
      </c>
      <c r="B232" s="94"/>
      <c r="C232" s="132"/>
      <c r="D232" s="79"/>
    </row>
    <row r="233" spans="1:4">
      <c r="A233" s="94" t="s">
        <v>268</v>
      </c>
      <c r="B233" s="94"/>
      <c r="C233" s="132"/>
      <c r="D233" s="79"/>
    </row>
    <row r="234" spans="1:4">
      <c r="A234" s="94" t="s">
        <v>269</v>
      </c>
      <c r="B234" s="94"/>
      <c r="C234" s="132"/>
      <c r="D234" s="79"/>
    </row>
    <row r="235" spans="1:4">
      <c r="A235" s="94" t="s">
        <v>270</v>
      </c>
      <c r="B235" s="94"/>
      <c r="C235" s="132"/>
      <c r="D235" s="79"/>
    </row>
    <row r="236" spans="1:4">
      <c r="A236" s="94" t="s">
        <v>271</v>
      </c>
      <c r="B236" s="94"/>
      <c r="C236" s="132"/>
      <c r="D236" s="79"/>
    </row>
    <row r="237" spans="1:4">
      <c r="A237" s="91" t="s">
        <v>362</v>
      </c>
      <c r="B237" s="91"/>
      <c r="C237" s="132"/>
      <c r="D237" s="79"/>
    </row>
    <row r="238" spans="1:4">
      <c r="A238" s="91" t="s">
        <v>363</v>
      </c>
      <c r="B238" s="91">
        <v>282</v>
      </c>
      <c r="C238" s="132">
        <v>10</v>
      </c>
      <c r="D238" s="79">
        <v>0.25</v>
      </c>
    </row>
    <row r="239" spans="1:4">
      <c r="A239" s="94" t="s">
        <v>364</v>
      </c>
      <c r="B239" s="94"/>
      <c r="C239" s="132"/>
      <c r="D239" s="79"/>
    </row>
    <row r="240" spans="1:4">
      <c r="A240" s="94" t="s">
        <v>273</v>
      </c>
      <c r="B240" s="94">
        <v>282</v>
      </c>
      <c r="C240" s="132">
        <v>10</v>
      </c>
      <c r="D240" s="79">
        <v>0.25</v>
      </c>
    </row>
    <row r="241" spans="1:4">
      <c r="A241" s="91" t="s">
        <v>365</v>
      </c>
      <c r="B241" s="91"/>
      <c r="C241" s="132"/>
      <c r="D241" s="79"/>
    </row>
    <row r="242" spans="1:4">
      <c r="A242" s="94" t="s">
        <v>275</v>
      </c>
      <c r="B242" s="94"/>
      <c r="C242" s="132"/>
      <c r="D242" s="79"/>
    </row>
    <row r="243" spans="1:4">
      <c r="A243" s="94" t="s">
        <v>276</v>
      </c>
      <c r="B243" s="94"/>
      <c r="C243" s="132"/>
      <c r="D243" s="79"/>
    </row>
    <row r="244" spans="1:4">
      <c r="A244" s="94" t="s">
        <v>277</v>
      </c>
      <c r="B244" s="94"/>
      <c r="C244" s="132"/>
      <c r="D244" s="79"/>
    </row>
    <row r="245" spans="1:4">
      <c r="A245" s="91" t="s">
        <v>366</v>
      </c>
      <c r="B245" s="91"/>
      <c r="C245" s="132"/>
      <c r="D245" s="79"/>
    </row>
    <row r="246" spans="1:4">
      <c r="A246" s="94" t="s">
        <v>279</v>
      </c>
      <c r="B246" s="94"/>
      <c r="C246" s="132"/>
      <c r="D246" s="79"/>
    </row>
    <row r="247" spans="1:4">
      <c r="A247" s="94" t="s">
        <v>280</v>
      </c>
      <c r="B247" s="94"/>
      <c r="C247" s="132"/>
      <c r="D247" s="79"/>
    </row>
    <row r="248" spans="1:4">
      <c r="A248" s="102" t="s">
        <v>281</v>
      </c>
      <c r="B248" s="102"/>
      <c r="C248" s="132"/>
      <c r="D248" s="79"/>
    </row>
  </sheetData>
  <autoFilter ref="D1:D248">
    <extLst/>
  </autoFilter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D4" sqref="D4:E4"/>
    </sheetView>
  </sheetViews>
  <sheetFormatPr defaultColWidth="9" defaultRowHeight="13.5" outlineLevelRow="3" outlineLevelCol="4"/>
  <cols>
    <col min="1" max="1" width="18.875" customWidth="1"/>
    <col min="2" max="2" width="20.625" customWidth="1"/>
    <col min="3" max="3" width="14.125" customWidth="1"/>
    <col min="4" max="4" width="20.625" customWidth="1"/>
    <col min="5" max="5" width="14.125" customWidth="1"/>
  </cols>
  <sheetData>
    <row r="1" ht="30" customHeight="1" spans="1:5">
      <c r="A1" s="71" t="s">
        <v>367</v>
      </c>
      <c r="B1" s="71"/>
      <c r="C1" s="71"/>
      <c r="D1" s="71"/>
      <c r="E1" s="71"/>
    </row>
    <row r="2" ht="30" customHeight="1" spans="5:5">
      <c r="E2" s="72" t="s">
        <v>34</v>
      </c>
    </row>
    <row r="3" ht="30" customHeight="1" spans="1:5">
      <c r="A3" s="14" t="s">
        <v>368</v>
      </c>
      <c r="B3" s="14" t="s">
        <v>369</v>
      </c>
      <c r="C3" s="14"/>
      <c r="D3" s="14" t="s">
        <v>370</v>
      </c>
      <c r="E3" s="14"/>
    </row>
    <row r="4" ht="30" customHeight="1" spans="1:5">
      <c r="A4" s="14" t="s">
        <v>371</v>
      </c>
      <c r="B4" s="125">
        <v>232763</v>
      </c>
      <c r="C4" s="126"/>
      <c r="D4" s="125">
        <v>154595</v>
      </c>
      <c r="E4" s="126"/>
    </row>
  </sheetData>
  <mergeCells count="5">
    <mergeCell ref="A1:E1"/>
    <mergeCell ref="B3:C3"/>
    <mergeCell ref="D3:E3"/>
    <mergeCell ref="B4:C4"/>
    <mergeCell ref="D4:E4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D25" sqref="D25"/>
    </sheetView>
  </sheetViews>
  <sheetFormatPr defaultColWidth="9" defaultRowHeight="13.5" outlineLevelCol="3"/>
  <cols>
    <col min="1" max="1" width="29.5" customWidth="1"/>
    <col min="2" max="4" width="16.625" customWidth="1"/>
    <col min="5" max="5" width="33.625" customWidth="1"/>
  </cols>
  <sheetData>
    <row r="1" ht="26.1" customHeight="1" spans="1:4">
      <c r="A1" s="116" t="s">
        <v>372</v>
      </c>
      <c r="B1" s="116"/>
      <c r="C1" s="116"/>
      <c r="D1" s="116"/>
    </row>
    <row r="2" ht="26.1" customHeight="1" spans="1:4">
      <c r="A2" s="117" t="s">
        <v>373</v>
      </c>
      <c r="B2" s="118" t="s">
        <v>374</v>
      </c>
      <c r="D2" s="119" t="s">
        <v>375</v>
      </c>
    </row>
    <row r="3" ht="26.1" customHeight="1" spans="1:4">
      <c r="A3" s="120" t="s">
        <v>376</v>
      </c>
      <c r="B3" s="120" t="s">
        <v>377</v>
      </c>
      <c r="C3" s="120" t="s">
        <v>378</v>
      </c>
      <c r="D3" s="120" t="s">
        <v>379</v>
      </c>
    </row>
    <row r="4" ht="26.1" customHeight="1" spans="1:4">
      <c r="A4" s="120" t="s">
        <v>380</v>
      </c>
      <c r="B4" s="120" t="s">
        <v>381</v>
      </c>
      <c r="C4" s="120" t="s">
        <v>382</v>
      </c>
      <c r="D4" s="120" t="s">
        <v>383</v>
      </c>
    </row>
    <row r="5" ht="26.1" customHeight="1" spans="1:4">
      <c r="A5" s="121" t="s">
        <v>384</v>
      </c>
      <c r="B5" s="120" t="s">
        <v>382</v>
      </c>
      <c r="C5" s="122">
        <v>1406</v>
      </c>
      <c r="D5" s="122">
        <v>1207</v>
      </c>
    </row>
    <row r="6" ht="26.1" customHeight="1" spans="1:4">
      <c r="A6" s="121" t="s">
        <v>385</v>
      </c>
      <c r="B6" s="120" t="s">
        <v>383</v>
      </c>
      <c r="C6" s="122">
        <v>201</v>
      </c>
      <c r="D6" s="122">
        <v>78</v>
      </c>
    </row>
    <row r="7" ht="26.1" customHeight="1" spans="1:4">
      <c r="A7" s="121" t="s">
        <v>386</v>
      </c>
      <c r="B7" s="120" t="s">
        <v>387</v>
      </c>
      <c r="C7" s="122">
        <v>915</v>
      </c>
      <c r="D7" s="122">
        <v>963</v>
      </c>
    </row>
    <row r="8" ht="26.1" customHeight="1" spans="1:4">
      <c r="A8" s="121" t="s">
        <v>388</v>
      </c>
      <c r="B8" s="120" t="s">
        <v>389</v>
      </c>
      <c r="C8" s="122">
        <v>296</v>
      </c>
      <c r="D8" s="122">
        <v>296</v>
      </c>
    </row>
    <row r="9" ht="26.1" customHeight="1" spans="1:4">
      <c r="A9" s="121" t="s">
        <v>390</v>
      </c>
      <c r="B9" s="120" t="s">
        <v>391</v>
      </c>
      <c r="C9" s="122">
        <v>619</v>
      </c>
      <c r="D9" s="122">
        <v>667</v>
      </c>
    </row>
    <row r="10" ht="26.1" customHeight="1" spans="1:4">
      <c r="A10" s="121" t="s">
        <v>392</v>
      </c>
      <c r="B10" s="120" t="s">
        <v>393</v>
      </c>
      <c r="C10" s="122">
        <v>290</v>
      </c>
      <c r="D10" s="122">
        <v>167</v>
      </c>
    </row>
    <row r="11" ht="26.1" customHeight="1" spans="1:4">
      <c r="A11" s="121" t="s">
        <v>394</v>
      </c>
      <c r="B11" s="120" t="s">
        <v>395</v>
      </c>
      <c r="C11" s="122">
        <v>290</v>
      </c>
      <c r="D11" s="122">
        <v>167</v>
      </c>
    </row>
    <row r="12" ht="26.1" customHeight="1" spans="1:4">
      <c r="A12" s="121" t="s">
        <v>396</v>
      </c>
      <c r="B12" s="120" t="s">
        <v>397</v>
      </c>
      <c r="C12" s="122">
        <v>1</v>
      </c>
      <c r="D12" s="122">
        <v>0</v>
      </c>
    </row>
    <row r="13" ht="26.1" customHeight="1" spans="1:4">
      <c r="A13" s="121" t="s">
        <v>398</v>
      </c>
      <c r="B13" s="120" t="s">
        <v>399</v>
      </c>
      <c r="C13" s="122">
        <v>0</v>
      </c>
      <c r="D13" s="122">
        <v>0</v>
      </c>
    </row>
    <row r="14" ht="26.1" customHeight="1" spans="1:4">
      <c r="A14" s="121" t="s">
        <v>400</v>
      </c>
      <c r="B14" s="120" t="s">
        <v>401</v>
      </c>
      <c r="C14" s="123" t="s">
        <v>402</v>
      </c>
      <c r="D14" s="123" t="s">
        <v>402</v>
      </c>
    </row>
    <row r="15" ht="26.1" customHeight="1" spans="1:4">
      <c r="A15" s="121" t="s">
        <v>403</v>
      </c>
      <c r="B15" s="120" t="s">
        <v>404</v>
      </c>
      <c r="C15" s="123" t="s">
        <v>402</v>
      </c>
      <c r="D15" s="122">
        <v>11</v>
      </c>
    </row>
    <row r="16" ht="26.1" customHeight="1" spans="1:4">
      <c r="A16" s="121" t="s">
        <v>405</v>
      </c>
      <c r="B16" s="120" t="s">
        <v>406</v>
      </c>
      <c r="C16" s="123" t="s">
        <v>402</v>
      </c>
      <c r="D16" s="122">
        <v>32</v>
      </c>
    </row>
    <row r="17" ht="26.1" customHeight="1" spans="1:4">
      <c r="A17" s="121" t="s">
        <v>407</v>
      </c>
      <c r="B17" s="120" t="s">
        <v>408</v>
      </c>
      <c r="C17" s="123" t="s">
        <v>402</v>
      </c>
      <c r="D17" s="122">
        <v>23</v>
      </c>
    </row>
    <row r="18" ht="26.1" customHeight="1" spans="1:4">
      <c r="A18" s="121" t="s">
        <v>409</v>
      </c>
      <c r="B18" s="120" t="s">
        <v>410</v>
      </c>
      <c r="C18" s="123" t="s">
        <v>402</v>
      </c>
      <c r="D18" s="122">
        <v>211</v>
      </c>
    </row>
    <row r="19" ht="26.1" customHeight="1" spans="1:4">
      <c r="A19" s="121" t="s">
        <v>411</v>
      </c>
      <c r="B19" s="120" t="s">
        <v>412</v>
      </c>
      <c r="C19" s="123" t="s">
        <v>402</v>
      </c>
      <c r="D19" s="122">
        <v>960</v>
      </c>
    </row>
    <row r="20" ht="26.1" customHeight="1" spans="1:4">
      <c r="A20" s="121" t="s">
        <v>413</v>
      </c>
      <c r="B20" s="120" t="s">
        <v>414</v>
      </c>
      <c r="C20" s="123" t="s">
        <v>402</v>
      </c>
      <c r="D20" s="122">
        <v>2</v>
      </c>
    </row>
    <row r="21" ht="26.1" customHeight="1" spans="1:4">
      <c r="A21" s="121" t="s">
        <v>415</v>
      </c>
      <c r="B21" s="120" t="s">
        <v>416</v>
      </c>
      <c r="C21" s="123" t="s">
        <v>402</v>
      </c>
      <c r="D21" s="122">
        <v>9008</v>
      </c>
    </row>
    <row r="22" ht="26.1" customHeight="1" spans="1:4">
      <c r="A22" s="121" t="s">
        <v>417</v>
      </c>
      <c r="B22" s="120" t="s">
        <v>418</v>
      </c>
      <c r="C22" s="123" t="s">
        <v>402</v>
      </c>
      <c r="D22" s="122">
        <v>2</v>
      </c>
    </row>
    <row r="23" ht="26.1" customHeight="1" spans="1:4">
      <c r="A23" s="121" t="s">
        <v>419</v>
      </c>
      <c r="B23" s="120" t="s">
        <v>420</v>
      </c>
      <c r="C23" s="124" t="s">
        <v>402</v>
      </c>
      <c r="D23" s="122">
        <v>0</v>
      </c>
    </row>
    <row r="24" ht="26.1" customHeight="1" spans="1:4">
      <c r="A24" s="121" t="s">
        <v>421</v>
      </c>
      <c r="B24" s="120" t="s">
        <v>422</v>
      </c>
      <c r="C24" s="124" t="s">
        <v>402</v>
      </c>
      <c r="D24" s="122">
        <v>0</v>
      </c>
    </row>
  </sheetData>
  <mergeCells count="1">
    <mergeCell ref="A1:D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E8" sqref="E8:E10"/>
    </sheetView>
  </sheetViews>
  <sheetFormatPr defaultColWidth="9" defaultRowHeight="13.5" outlineLevelCol="6"/>
  <cols>
    <col min="1" max="1" width="30.875" customWidth="1"/>
    <col min="2" max="7" width="16.625" customWidth="1"/>
  </cols>
  <sheetData>
    <row r="1" ht="20.1" customHeight="1" spans="1:7">
      <c r="A1" s="106" t="s">
        <v>423</v>
      </c>
      <c r="B1" s="106"/>
      <c r="C1" s="106"/>
      <c r="D1" s="106"/>
      <c r="E1" s="106"/>
      <c r="F1" s="106"/>
      <c r="G1" s="106"/>
    </row>
    <row r="2" ht="20.1" customHeight="1" spans="1:7">
      <c r="A2" s="107"/>
      <c r="B2" s="107"/>
      <c r="C2" s="47"/>
      <c r="D2" s="108"/>
      <c r="E2" s="47"/>
      <c r="G2" s="12" t="s">
        <v>1</v>
      </c>
    </row>
    <row r="3" ht="28.5" customHeight="1" spans="1:7">
      <c r="A3" s="109" t="s">
        <v>2</v>
      </c>
      <c r="B3" s="51" t="s">
        <v>3</v>
      </c>
      <c r="C3" s="51" t="s">
        <v>4</v>
      </c>
      <c r="D3" s="52" t="s">
        <v>424</v>
      </c>
      <c r="E3" s="52" t="s">
        <v>6</v>
      </c>
      <c r="F3" s="63" t="s">
        <v>425</v>
      </c>
      <c r="G3" s="63" t="s">
        <v>8</v>
      </c>
    </row>
    <row r="4" ht="20.1" customHeight="1" spans="1:7">
      <c r="A4" s="110" t="s">
        <v>426</v>
      </c>
      <c r="B4" s="111"/>
      <c r="C4" s="111"/>
      <c r="D4" s="111"/>
      <c r="E4" s="111"/>
      <c r="F4" s="112"/>
      <c r="G4" s="112"/>
    </row>
    <row r="5" ht="20.1" customHeight="1" spans="1:7">
      <c r="A5" s="110" t="s">
        <v>427</v>
      </c>
      <c r="B5" s="111"/>
      <c r="C5" s="111"/>
      <c r="D5" s="111"/>
      <c r="E5" s="111"/>
      <c r="F5" s="112"/>
      <c r="G5" s="112"/>
    </row>
    <row r="6" ht="20.1" customHeight="1" spans="1:7">
      <c r="A6" s="110" t="s">
        <v>428</v>
      </c>
      <c r="B6" s="111"/>
      <c r="C6" s="111"/>
      <c r="D6" s="111"/>
      <c r="E6" s="111"/>
      <c r="F6" s="112"/>
      <c r="G6" s="112"/>
    </row>
    <row r="7" ht="20.1" customHeight="1" spans="1:7">
      <c r="A7" s="113" t="s">
        <v>429</v>
      </c>
      <c r="B7" s="111"/>
      <c r="C7" s="111"/>
      <c r="D7" s="111"/>
      <c r="E7" s="111"/>
      <c r="F7" s="112"/>
      <c r="G7" s="112"/>
    </row>
    <row r="8" ht="20.1" customHeight="1" spans="1:7">
      <c r="A8" s="113" t="s">
        <v>430</v>
      </c>
      <c r="B8" s="111">
        <v>2335</v>
      </c>
      <c r="C8" s="111">
        <v>2076</v>
      </c>
      <c r="D8" s="111">
        <v>2076</v>
      </c>
      <c r="E8" s="111">
        <v>3133</v>
      </c>
      <c r="F8" s="112">
        <f>E8/C8</f>
        <v>1.50915221579961</v>
      </c>
      <c r="G8" s="112">
        <f>E8/B8</f>
        <v>1.34175588865096</v>
      </c>
    </row>
    <row r="9" ht="20.1" customHeight="1" spans="1:7">
      <c r="A9" s="113" t="s">
        <v>431</v>
      </c>
      <c r="B9" s="111">
        <v>2066</v>
      </c>
      <c r="C9" s="111">
        <v>1800</v>
      </c>
      <c r="D9" s="111">
        <v>1800</v>
      </c>
      <c r="E9" s="111">
        <v>2527</v>
      </c>
      <c r="F9" s="112">
        <f>E9/C9</f>
        <v>1.40388888888889</v>
      </c>
      <c r="G9" s="112">
        <f>E9/B9</f>
        <v>1.22313649564376</v>
      </c>
    </row>
    <row r="10" ht="20.1" customHeight="1" spans="1:7">
      <c r="A10" s="113" t="s">
        <v>432</v>
      </c>
      <c r="B10" s="111">
        <v>52060</v>
      </c>
      <c r="C10" s="111">
        <v>37644</v>
      </c>
      <c r="D10" s="111">
        <v>37644</v>
      </c>
      <c r="E10" s="111">
        <v>63989</v>
      </c>
      <c r="F10" s="112">
        <f>E10/C10</f>
        <v>1.6998459249814</v>
      </c>
      <c r="G10" s="112">
        <f>E10/B10</f>
        <v>1.22913945447561</v>
      </c>
    </row>
    <row r="11" ht="20.1" customHeight="1" spans="1:7">
      <c r="A11" s="113" t="s">
        <v>433</v>
      </c>
      <c r="B11" s="111"/>
      <c r="C11" s="111"/>
      <c r="D11" s="111"/>
      <c r="E11" s="111"/>
      <c r="F11" s="112"/>
      <c r="G11" s="112"/>
    </row>
    <row r="12" ht="20.1" customHeight="1" spans="1:7">
      <c r="A12" s="113" t="s">
        <v>434</v>
      </c>
      <c r="B12" s="111"/>
      <c r="C12" s="111"/>
      <c r="D12" s="111"/>
      <c r="E12" s="111"/>
      <c r="F12" s="112"/>
      <c r="G12" s="112"/>
    </row>
    <row r="13" ht="20.1" customHeight="1" spans="1:7">
      <c r="A13" s="113" t="s">
        <v>435</v>
      </c>
      <c r="B13" s="111"/>
      <c r="C13" s="111"/>
      <c r="D13" s="111"/>
      <c r="E13" s="111"/>
      <c r="F13" s="112"/>
      <c r="G13" s="112"/>
    </row>
    <row r="14" ht="20.1" customHeight="1" spans="1:7">
      <c r="A14" s="114" t="s">
        <v>436</v>
      </c>
      <c r="B14" s="111"/>
      <c r="C14" s="111"/>
      <c r="D14" s="111"/>
      <c r="E14" s="111"/>
      <c r="F14" s="112"/>
      <c r="G14" s="112"/>
    </row>
    <row r="15" ht="20.1" customHeight="1" spans="1:7">
      <c r="A15" s="103" t="s">
        <v>437</v>
      </c>
      <c r="B15" s="115">
        <v>56461</v>
      </c>
      <c r="C15" s="115">
        <v>41520</v>
      </c>
      <c r="D15" s="115">
        <v>41520</v>
      </c>
      <c r="E15" s="115">
        <v>69649</v>
      </c>
      <c r="F15" s="112">
        <f>E15/C15</f>
        <v>1.67748073217726</v>
      </c>
      <c r="G15" s="112">
        <f>E15/B15</f>
        <v>1.2335771594552</v>
      </c>
    </row>
    <row r="16" ht="20.1" customHeight="1" spans="1:7">
      <c r="A16" s="103"/>
      <c r="B16" s="92"/>
      <c r="C16" s="92"/>
      <c r="D16" s="92"/>
      <c r="E16" s="92"/>
      <c r="F16" s="112"/>
      <c r="G16" s="112"/>
    </row>
    <row r="17" ht="20.1" customHeight="1" spans="1:7">
      <c r="A17" s="94" t="s">
        <v>438</v>
      </c>
      <c r="B17" s="92">
        <v>10557</v>
      </c>
      <c r="C17" s="92"/>
      <c r="D17" s="92"/>
      <c r="E17" s="92">
        <v>6422</v>
      </c>
      <c r="F17" s="112"/>
      <c r="G17" s="112">
        <f>E17/B17</f>
        <v>0.608316756654353</v>
      </c>
    </row>
    <row r="18" ht="20.1" customHeight="1" spans="1:7">
      <c r="A18" s="94" t="s">
        <v>439</v>
      </c>
      <c r="B18" s="92"/>
      <c r="C18" s="92"/>
      <c r="D18" s="92"/>
      <c r="E18" s="92"/>
      <c r="F18" s="112"/>
      <c r="G18" s="112"/>
    </row>
    <row r="19" ht="20.1" customHeight="1" spans="1:7">
      <c r="A19" s="94" t="s">
        <v>440</v>
      </c>
      <c r="B19" s="92">
        <v>312500</v>
      </c>
      <c r="C19" s="92"/>
      <c r="D19" s="92"/>
      <c r="E19" s="92">
        <v>140000</v>
      </c>
      <c r="F19" s="112"/>
      <c r="G19" s="112"/>
    </row>
    <row r="20" ht="20.1" customHeight="1" spans="1:7">
      <c r="A20" s="94" t="s">
        <v>441</v>
      </c>
      <c r="B20" s="92">
        <v>17339</v>
      </c>
      <c r="C20" s="92"/>
      <c r="D20" s="92"/>
      <c r="E20" s="92">
        <v>162019</v>
      </c>
      <c r="F20" s="112"/>
      <c r="G20" s="112">
        <f>E20/B20</f>
        <v>9.34419516696465</v>
      </c>
    </row>
    <row r="21" ht="20.1" customHeight="1" spans="1:7">
      <c r="A21" s="94" t="s">
        <v>442</v>
      </c>
      <c r="B21" s="92"/>
      <c r="C21" s="92"/>
      <c r="D21" s="92"/>
      <c r="E21" s="92"/>
      <c r="F21" s="112"/>
      <c r="G21" s="112"/>
    </row>
    <row r="22" ht="20.1" customHeight="1" spans="1:7">
      <c r="A22" s="94" t="s">
        <v>437</v>
      </c>
      <c r="B22" s="92">
        <v>396857</v>
      </c>
      <c r="C22" s="92"/>
      <c r="D22" s="92"/>
      <c r="E22" s="92">
        <v>378090</v>
      </c>
      <c r="F22" s="112"/>
      <c r="G22" s="112">
        <f>E22/B22</f>
        <v>0.952710926101845</v>
      </c>
    </row>
  </sheetData>
  <mergeCells count="2">
    <mergeCell ref="A1:G1"/>
    <mergeCell ref="A2:B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C25" sqref="C25"/>
    </sheetView>
  </sheetViews>
  <sheetFormatPr defaultColWidth="9" defaultRowHeight="13.5" outlineLevelCol="6"/>
  <cols>
    <col min="1" max="1" width="21" customWidth="1"/>
    <col min="2" max="8" width="16.625" customWidth="1"/>
  </cols>
  <sheetData>
    <row r="1" ht="20.1" customHeight="1" spans="1:7">
      <c r="A1" s="1" t="s">
        <v>443</v>
      </c>
      <c r="B1" s="1"/>
      <c r="C1" s="1"/>
      <c r="D1" s="1"/>
      <c r="E1" s="1"/>
      <c r="F1" s="1"/>
      <c r="G1" s="1"/>
    </row>
    <row r="2" ht="20.1" customHeight="1" spans="1:7">
      <c r="A2" s="85"/>
      <c r="B2" s="85"/>
      <c r="C2" s="87"/>
      <c r="D2" s="87"/>
      <c r="E2" s="81"/>
      <c r="F2" s="87"/>
      <c r="G2" s="87" t="s">
        <v>1</v>
      </c>
    </row>
    <row r="3" ht="26.25" customHeight="1" spans="1:7">
      <c r="A3" s="88" t="s">
        <v>444</v>
      </c>
      <c r="B3" s="97" t="s">
        <v>3</v>
      </c>
      <c r="C3" s="97" t="s">
        <v>4</v>
      </c>
      <c r="D3" s="97" t="s">
        <v>424</v>
      </c>
      <c r="E3" s="63" t="s">
        <v>6</v>
      </c>
      <c r="F3" s="63" t="s">
        <v>445</v>
      </c>
      <c r="G3" s="98" t="s">
        <v>8</v>
      </c>
    </row>
    <row r="4" ht="26.25" customHeight="1" spans="1:7">
      <c r="A4" s="88" t="s">
        <v>446</v>
      </c>
      <c r="B4" s="97"/>
      <c r="C4" s="97"/>
      <c r="D4" s="99">
        <v>8</v>
      </c>
      <c r="E4" s="63"/>
      <c r="F4" s="63"/>
      <c r="G4" s="98"/>
    </row>
    <row r="5" ht="20.1" customHeight="1" spans="1:7">
      <c r="A5" s="91" t="s">
        <v>447</v>
      </c>
      <c r="B5" s="99"/>
      <c r="C5" s="99"/>
      <c r="D5" s="99">
        <v>3</v>
      </c>
      <c r="E5" s="99"/>
      <c r="F5" s="100"/>
      <c r="G5" s="100"/>
    </row>
    <row r="6" ht="20.1" customHeight="1" spans="1:7">
      <c r="A6" s="91" t="s">
        <v>448</v>
      </c>
      <c r="B6" s="99">
        <v>200750</v>
      </c>
      <c r="C6" s="99">
        <v>34870</v>
      </c>
      <c r="D6" s="99">
        <v>339671</v>
      </c>
      <c r="E6" s="99">
        <v>321835</v>
      </c>
      <c r="F6" s="100">
        <f>E6/D6</f>
        <v>0.947490365677376</v>
      </c>
      <c r="G6" s="100">
        <f>E6/B6</f>
        <v>1.60316313823163</v>
      </c>
    </row>
    <row r="7" ht="20.1" customHeight="1" spans="1:7">
      <c r="A7" s="91" t="s">
        <v>449</v>
      </c>
      <c r="B7" s="99"/>
      <c r="C7" s="99"/>
      <c r="D7" s="99"/>
      <c r="E7" s="99"/>
      <c r="F7" s="100"/>
      <c r="G7" s="100"/>
    </row>
    <row r="8" ht="20.1" customHeight="1" spans="1:7">
      <c r="A8" s="91" t="s">
        <v>450</v>
      </c>
      <c r="B8" s="99">
        <v>192</v>
      </c>
      <c r="C8" s="99"/>
      <c r="D8" s="99"/>
      <c r="E8" s="99"/>
      <c r="F8" s="100"/>
      <c r="G8" s="100">
        <f>E8/B8</f>
        <v>0</v>
      </c>
    </row>
    <row r="9" ht="20.1" customHeight="1" spans="1:7">
      <c r="A9" s="91" t="s">
        <v>451</v>
      </c>
      <c r="B9" s="99"/>
      <c r="C9" s="99"/>
      <c r="D9" s="99"/>
      <c r="E9" s="99"/>
      <c r="F9" s="100"/>
      <c r="G9" s="100"/>
    </row>
    <row r="10" ht="20.1" customHeight="1" spans="1:7">
      <c r="A10" s="91" t="s">
        <v>452</v>
      </c>
      <c r="B10" s="99">
        <v>75</v>
      </c>
      <c r="C10" s="99"/>
      <c r="D10" s="99">
        <v>21</v>
      </c>
      <c r="E10" s="99">
        <v>18</v>
      </c>
      <c r="F10" s="100">
        <f>E10/D10</f>
        <v>0.857142857142857</v>
      </c>
      <c r="G10" s="100">
        <f>E10/B10</f>
        <v>0.24</v>
      </c>
    </row>
    <row r="11" ht="20.1" customHeight="1" spans="1:7">
      <c r="A11" s="96" t="s">
        <v>453</v>
      </c>
      <c r="B11" s="99">
        <v>558</v>
      </c>
      <c r="C11" s="99">
        <v>6650</v>
      </c>
      <c r="D11" s="99">
        <v>13360</v>
      </c>
      <c r="E11" s="99">
        <v>13360</v>
      </c>
      <c r="F11" s="100">
        <f>E11/D11</f>
        <v>1</v>
      </c>
      <c r="G11" s="100"/>
    </row>
    <row r="12" ht="20.1" customHeight="1" spans="1:7">
      <c r="A12" s="96" t="s">
        <v>454</v>
      </c>
      <c r="B12" s="99">
        <v>330</v>
      </c>
      <c r="C12" s="99"/>
      <c r="D12" s="99">
        <v>127</v>
      </c>
      <c r="E12" s="99">
        <v>127</v>
      </c>
      <c r="F12" s="100">
        <f>E12/D12</f>
        <v>1</v>
      </c>
      <c r="G12" s="100"/>
    </row>
    <row r="13" ht="20.1" customHeight="1" spans="1:7">
      <c r="A13" s="96" t="s">
        <v>455</v>
      </c>
      <c r="B13" s="101">
        <v>201905</v>
      </c>
      <c r="C13" s="99">
        <v>41520</v>
      </c>
      <c r="D13" s="99">
        <v>353190</v>
      </c>
      <c r="E13" s="101">
        <v>335340</v>
      </c>
      <c r="F13" s="100">
        <f>E13/C13</f>
        <v>8.07658959537572</v>
      </c>
      <c r="G13" s="100">
        <f>E13/B13</f>
        <v>1.66088011688665</v>
      </c>
    </row>
    <row r="14" ht="20.1" customHeight="1" spans="1:7">
      <c r="A14" s="96"/>
      <c r="B14" s="99"/>
      <c r="C14" s="99"/>
      <c r="D14" s="99"/>
      <c r="E14" s="99"/>
      <c r="F14" s="100"/>
      <c r="G14" s="100"/>
    </row>
    <row r="15" ht="20.1" customHeight="1" spans="1:7">
      <c r="A15" s="102" t="s">
        <v>456</v>
      </c>
      <c r="B15" s="99"/>
      <c r="C15" s="99"/>
      <c r="D15" s="99"/>
      <c r="E15" s="99"/>
      <c r="F15" s="100"/>
      <c r="G15" s="100"/>
    </row>
    <row r="16" ht="20.1" customHeight="1" spans="1:7">
      <c r="A16" s="102" t="s">
        <v>440</v>
      </c>
      <c r="B16" s="99"/>
      <c r="C16" s="99"/>
      <c r="D16" s="99"/>
      <c r="E16" s="99"/>
      <c r="F16" s="100"/>
      <c r="G16" s="100"/>
    </row>
    <row r="17" ht="20.1" customHeight="1" spans="1:7">
      <c r="A17" s="102" t="s">
        <v>457</v>
      </c>
      <c r="B17" s="99"/>
      <c r="C17" s="99"/>
      <c r="D17" s="99"/>
      <c r="E17" s="99"/>
      <c r="F17" s="100"/>
      <c r="G17" s="100"/>
    </row>
    <row r="18" ht="20.1" customHeight="1" spans="1:7">
      <c r="A18" s="102" t="s">
        <v>458</v>
      </c>
      <c r="B18" s="99">
        <v>1633</v>
      </c>
      <c r="C18" s="99"/>
      <c r="D18" s="99"/>
      <c r="E18" s="99">
        <v>23700</v>
      </c>
      <c r="F18" s="100"/>
      <c r="G18" s="100">
        <f>E18/B18</f>
        <v>14.5131659522352</v>
      </c>
    </row>
    <row r="19" ht="20.1" customHeight="1" spans="1:7">
      <c r="A19" s="102" t="s">
        <v>459</v>
      </c>
      <c r="B19" s="99">
        <v>31300</v>
      </c>
      <c r="C19" s="99"/>
      <c r="D19" s="99"/>
      <c r="E19" s="99">
        <v>1200</v>
      </c>
      <c r="F19" s="100"/>
      <c r="G19" s="100"/>
    </row>
    <row r="20" ht="20.1" customHeight="1" spans="1:7">
      <c r="A20" s="102" t="s">
        <v>460</v>
      </c>
      <c r="B20" s="99"/>
      <c r="C20" s="99"/>
      <c r="D20" s="99"/>
      <c r="E20" s="99"/>
      <c r="F20" s="100"/>
      <c r="G20" s="100"/>
    </row>
    <row r="21" ht="20.1" customHeight="1" spans="1:7">
      <c r="A21" s="102" t="s">
        <v>461</v>
      </c>
      <c r="B21" s="99">
        <v>162019</v>
      </c>
      <c r="C21" s="99"/>
      <c r="D21" s="99"/>
      <c r="E21" s="99">
        <v>17850</v>
      </c>
      <c r="F21" s="100"/>
      <c r="G21" s="100">
        <f>E21/B21</f>
        <v>0.110172263746845</v>
      </c>
    </row>
    <row r="22" ht="20.1" customHeight="1" spans="1:7">
      <c r="A22" s="103" t="s">
        <v>462</v>
      </c>
      <c r="B22" s="104">
        <f>B13+B18+B19+B21</f>
        <v>396857</v>
      </c>
      <c r="C22" s="99"/>
      <c r="D22" s="99"/>
      <c r="E22" s="104">
        <f>E13+E18+E19+E21</f>
        <v>378090</v>
      </c>
      <c r="F22" s="100"/>
      <c r="G22" s="100">
        <f>E22/B22</f>
        <v>0.952710926101845</v>
      </c>
    </row>
    <row r="23" spans="4:4">
      <c r="D23" s="105"/>
    </row>
  </sheetData>
  <mergeCells count="2">
    <mergeCell ref="A1:G1"/>
    <mergeCell ref="A2:B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workbookViewId="0">
      <selection activeCell="J31" sqref="J31"/>
    </sheetView>
  </sheetViews>
  <sheetFormatPr defaultColWidth="9" defaultRowHeight="13.5" outlineLevelCol="6"/>
  <cols>
    <col min="1" max="1" width="49.875" customWidth="1"/>
    <col min="2" max="7" width="12.625" customWidth="1"/>
  </cols>
  <sheetData>
    <row r="1" ht="19.5" customHeight="1" spans="1:7">
      <c r="A1" s="1" t="s">
        <v>463</v>
      </c>
      <c r="B1" s="1"/>
      <c r="C1" s="1"/>
      <c r="D1" s="1"/>
      <c r="E1" s="1"/>
      <c r="F1" s="1"/>
      <c r="G1" s="1"/>
    </row>
    <row r="2" spans="1:7">
      <c r="A2" s="85"/>
      <c r="B2" s="85"/>
      <c r="C2" s="86"/>
      <c r="D2" s="86"/>
      <c r="E2" s="86"/>
      <c r="F2" s="87"/>
      <c r="G2" s="87" t="s">
        <v>1</v>
      </c>
    </row>
    <row r="3" ht="27" spans="1:7">
      <c r="A3" s="88" t="s">
        <v>444</v>
      </c>
      <c r="B3" s="89" t="s">
        <v>3</v>
      </c>
      <c r="C3" s="89" t="s">
        <v>4</v>
      </c>
      <c r="D3" s="89" t="s">
        <v>424</v>
      </c>
      <c r="E3" s="90" t="s">
        <v>6</v>
      </c>
      <c r="F3" s="63" t="s">
        <v>425</v>
      </c>
      <c r="G3" s="63" t="s">
        <v>8</v>
      </c>
    </row>
    <row r="4" spans="1:7">
      <c r="A4" s="91" t="s">
        <v>464</v>
      </c>
      <c r="B4" s="92"/>
      <c r="C4" s="92"/>
      <c r="D4" s="92">
        <v>3</v>
      </c>
      <c r="E4" s="92"/>
      <c r="F4" s="93"/>
      <c r="G4" s="93"/>
    </row>
    <row r="5" spans="1:7">
      <c r="A5" s="94" t="s">
        <v>465</v>
      </c>
      <c r="B5" s="92"/>
      <c r="C5" s="92"/>
      <c r="D5" s="92">
        <v>1</v>
      </c>
      <c r="E5" s="92"/>
      <c r="F5" s="93"/>
      <c r="G5" s="93"/>
    </row>
    <row r="6" spans="1:7">
      <c r="A6" s="94" t="s">
        <v>466</v>
      </c>
      <c r="B6" s="92"/>
      <c r="C6" s="92"/>
      <c r="D6" s="92">
        <v>2</v>
      </c>
      <c r="E6" s="92"/>
      <c r="F6" s="93"/>
      <c r="G6" s="93"/>
    </row>
    <row r="7" ht="14.25" customHeight="1" spans="1:7">
      <c r="A7" s="91" t="s">
        <v>467</v>
      </c>
      <c r="B7" s="92">
        <v>200750</v>
      </c>
      <c r="C7" s="92">
        <v>34870</v>
      </c>
      <c r="D7" s="92">
        <v>339671</v>
      </c>
      <c r="E7" s="92">
        <v>321835</v>
      </c>
      <c r="F7" s="93">
        <f>E7/D7</f>
        <v>0.947490365677376</v>
      </c>
      <c r="G7" s="93">
        <f>E7/B7</f>
        <v>1.60316313823163</v>
      </c>
    </row>
    <row r="8" spans="1:7">
      <c r="A8" s="94" t="s">
        <v>468</v>
      </c>
      <c r="B8" s="92">
        <v>199058</v>
      </c>
      <c r="C8" s="92">
        <v>30994</v>
      </c>
      <c r="D8" s="92">
        <v>328118</v>
      </c>
      <c r="E8" s="92">
        <v>317803</v>
      </c>
      <c r="F8" s="93">
        <f>E8/D8</f>
        <v>0.968563138870772</v>
      </c>
      <c r="G8" s="93">
        <f>E8/B8</f>
        <v>1.59653467833496</v>
      </c>
    </row>
    <row r="9" spans="1:7">
      <c r="A9" s="94" t="s">
        <v>469</v>
      </c>
      <c r="B9" s="92"/>
      <c r="C9" s="92"/>
      <c r="D9" s="92"/>
      <c r="E9" s="92"/>
      <c r="F9" s="93"/>
      <c r="G9" s="93"/>
    </row>
    <row r="10" spans="1:7">
      <c r="A10" s="94" t="s">
        <v>470</v>
      </c>
      <c r="B10" s="92">
        <v>573</v>
      </c>
      <c r="C10" s="92">
        <v>2076</v>
      </c>
      <c r="D10" s="92">
        <v>6522</v>
      </c>
      <c r="E10" s="92">
        <v>4012</v>
      </c>
      <c r="F10" s="93">
        <f>E10/D10</f>
        <v>0.615148727384238</v>
      </c>
      <c r="G10" s="93"/>
    </row>
    <row r="11" spans="1:7">
      <c r="A11" s="94" t="s">
        <v>471</v>
      </c>
      <c r="B11" s="92">
        <v>969</v>
      </c>
      <c r="C11" s="92">
        <v>1800</v>
      </c>
      <c r="D11" s="92">
        <v>4901</v>
      </c>
      <c r="E11" s="92">
        <v>20</v>
      </c>
      <c r="F11" s="93">
        <f>E11/D11</f>
        <v>0.00408079983676801</v>
      </c>
      <c r="G11" s="93">
        <f>E11/B11</f>
        <v>0.0206398348813209</v>
      </c>
    </row>
    <row r="12" spans="1:7">
      <c r="A12" s="94" t="s">
        <v>472</v>
      </c>
      <c r="B12" s="92">
        <v>150</v>
      </c>
      <c r="C12" s="92"/>
      <c r="D12" s="92"/>
      <c r="E12" s="92"/>
      <c r="F12" s="93"/>
      <c r="G12" s="93"/>
    </row>
    <row r="13" spans="1:7">
      <c r="A13" s="94" t="s">
        <v>473</v>
      </c>
      <c r="B13" s="92"/>
      <c r="C13" s="92"/>
      <c r="D13" s="92">
        <v>130</v>
      </c>
      <c r="E13" s="92"/>
      <c r="F13" s="93">
        <f>E13/D13</f>
        <v>0</v>
      </c>
      <c r="G13" s="93"/>
    </row>
    <row r="14" spans="1:7">
      <c r="A14" s="94" t="s">
        <v>474</v>
      </c>
      <c r="B14" s="92"/>
      <c r="C14" s="92"/>
      <c r="D14" s="92"/>
      <c r="E14" s="92"/>
      <c r="F14" s="93"/>
      <c r="G14" s="93"/>
    </row>
    <row r="15" spans="1:7">
      <c r="A15" s="91" t="s">
        <v>475</v>
      </c>
      <c r="B15" s="92"/>
      <c r="C15" s="92"/>
      <c r="D15" s="92"/>
      <c r="E15" s="92"/>
      <c r="F15" s="93"/>
      <c r="G15" s="93"/>
    </row>
    <row r="16" spans="1:7">
      <c r="A16" s="94" t="s">
        <v>476</v>
      </c>
      <c r="B16" s="92"/>
      <c r="C16" s="92"/>
      <c r="D16" s="92"/>
      <c r="E16" s="92"/>
      <c r="F16" s="93"/>
      <c r="G16" s="93"/>
    </row>
    <row r="17" spans="1:7">
      <c r="A17" s="94" t="s">
        <v>477</v>
      </c>
      <c r="B17" s="92"/>
      <c r="C17" s="92"/>
      <c r="D17" s="92"/>
      <c r="E17" s="92"/>
      <c r="F17" s="93"/>
      <c r="G17" s="93"/>
    </row>
    <row r="18" spans="1:7">
      <c r="A18" s="94" t="s">
        <v>478</v>
      </c>
      <c r="B18" s="92"/>
      <c r="C18" s="92"/>
      <c r="D18" s="92"/>
      <c r="E18" s="92"/>
      <c r="F18" s="93"/>
      <c r="G18" s="93"/>
    </row>
    <row r="19" spans="1:7">
      <c r="A19" s="94" t="s">
        <v>479</v>
      </c>
      <c r="B19" s="92"/>
      <c r="C19" s="92"/>
      <c r="D19" s="92"/>
      <c r="E19" s="92"/>
      <c r="F19" s="93"/>
      <c r="G19" s="93"/>
    </row>
    <row r="20" spans="1:7">
      <c r="A20" s="94" t="s">
        <v>480</v>
      </c>
      <c r="B20" s="92"/>
      <c r="C20" s="92"/>
      <c r="D20" s="92"/>
      <c r="E20" s="92"/>
      <c r="F20" s="93"/>
      <c r="G20" s="93"/>
    </row>
    <row r="21" spans="1:7">
      <c r="A21" s="91" t="s">
        <v>349</v>
      </c>
      <c r="B21" s="92"/>
      <c r="C21" s="92"/>
      <c r="D21" s="92"/>
      <c r="E21" s="92"/>
      <c r="F21" s="93"/>
      <c r="G21" s="93"/>
    </row>
    <row r="22" spans="1:7">
      <c r="A22" s="94" t="s">
        <v>481</v>
      </c>
      <c r="B22" s="92"/>
      <c r="C22" s="92"/>
      <c r="D22" s="92"/>
      <c r="E22" s="92"/>
      <c r="F22" s="93"/>
      <c r="G22" s="93"/>
    </row>
    <row r="23" spans="1:7">
      <c r="A23" s="94" t="s">
        <v>482</v>
      </c>
      <c r="B23" s="92"/>
      <c r="C23" s="92"/>
      <c r="D23" s="92"/>
      <c r="E23" s="92"/>
      <c r="F23" s="93"/>
      <c r="G23" s="93"/>
    </row>
    <row r="24" spans="1:7">
      <c r="A24" s="94" t="s">
        <v>483</v>
      </c>
      <c r="B24" s="92"/>
      <c r="C24" s="92"/>
      <c r="D24" s="92"/>
      <c r="E24" s="92"/>
      <c r="F24" s="93"/>
      <c r="G24" s="93"/>
    </row>
    <row r="25" spans="1:7">
      <c r="A25" s="94" t="s">
        <v>484</v>
      </c>
      <c r="B25" s="92"/>
      <c r="C25" s="92"/>
      <c r="D25" s="92"/>
      <c r="E25" s="92"/>
      <c r="F25" s="93"/>
      <c r="G25" s="93"/>
    </row>
    <row r="26" spans="1:7">
      <c r="A26" s="94" t="s">
        <v>485</v>
      </c>
      <c r="B26" s="92"/>
      <c r="C26" s="92"/>
      <c r="D26" s="92"/>
      <c r="E26" s="92"/>
      <c r="F26" s="93"/>
      <c r="G26" s="93"/>
    </row>
    <row r="27" spans="1:7">
      <c r="A27" s="94" t="s">
        <v>486</v>
      </c>
      <c r="B27" s="92"/>
      <c r="C27" s="92"/>
      <c r="D27" s="92"/>
      <c r="E27" s="92"/>
      <c r="F27" s="93"/>
      <c r="G27" s="93"/>
    </row>
    <row r="28" spans="1:7">
      <c r="A28" s="91" t="s">
        <v>487</v>
      </c>
      <c r="B28" s="92">
        <v>192</v>
      </c>
      <c r="C28" s="92"/>
      <c r="D28" s="92"/>
      <c r="E28" s="92"/>
      <c r="F28" s="93"/>
      <c r="G28" s="93">
        <f>E28/B28</f>
        <v>0</v>
      </c>
    </row>
    <row r="29" spans="1:7">
      <c r="A29" s="94" t="s">
        <v>488</v>
      </c>
      <c r="B29" s="92"/>
      <c r="C29" s="92"/>
      <c r="D29" s="92"/>
      <c r="E29" s="92"/>
      <c r="F29" s="93"/>
      <c r="G29" s="93"/>
    </row>
    <row r="30" spans="1:7">
      <c r="A30" s="94" t="s">
        <v>489</v>
      </c>
      <c r="B30" s="92">
        <v>192</v>
      </c>
      <c r="C30" s="92"/>
      <c r="D30" s="92"/>
      <c r="E30" s="92"/>
      <c r="F30" s="93"/>
      <c r="G30" s="93">
        <f t="shared" ref="G30" si="0">E30/B30</f>
        <v>0</v>
      </c>
    </row>
    <row r="31" spans="1:7">
      <c r="A31" s="94" t="s">
        <v>490</v>
      </c>
      <c r="B31" s="92"/>
      <c r="C31" s="92"/>
      <c r="D31" s="92"/>
      <c r="E31" s="92"/>
      <c r="F31" s="93"/>
      <c r="G31" s="93"/>
    </row>
    <row r="32" spans="1:7">
      <c r="A32" s="91" t="s">
        <v>491</v>
      </c>
      <c r="B32" s="92">
        <v>75</v>
      </c>
      <c r="C32" s="92"/>
      <c r="D32" s="92">
        <v>21</v>
      </c>
      <c r="E32" s="92">
        <v>18</v>
      </c>
      <c r="F32" s="93">
        <f>E32/D32</f>
        <v>0.857142857142857</v>
      </c>
      <c r="G32" s="93">
        <f>E32/B32</f>
        <v>0.24</v>
      </c>
    </row>
    <row r="33" spans="1:7">
      <c r="A33" s="94" t="s">
        <v>492</v>
      </c>
      <c r="B33" s="92"/>
      <c r="C33" s="92"/>
      <c r="D33" s="92"/>
      <c r="E33" s="92"/>
      <c r="F33" s="93"/>
      <c r="G33" s="93"/>
    </row>
    <row r="34" spans="1:7">
      <c r="A34" s="95" t="s">
        <v>493</v>
      </c>
      <c r="B34" s="92">
        <v>75</v>
      </c>
      <c r="C34" s="92"/>
      <c r="D34" s="92">
        <v>21</v>
      </c>
      <c r="E34" s="92">
        <v>18</v>
      </c>
      <c r="F34" s="93"/>
      <c r="G34" s="93">
        <f>E34/B34</f>
        <v>0.24</v>
      </c>
    </row>
    <row r="35" spans="1:7">
      <c r="A35" s="95" t="s">
        <v>494</v>
      </c>
      <c r="B35" s="92"/>
      <c r="C35" s="92"/>
      <c r="D35" s="92"/>
      <c r="E35" s="92"/>
      <c r="F35" s="93"/>
      <c r="G35" s="93"/>
    </row>
    <row r="36" spans="1:7">
      <c r="A36" s="94" t="s">
        <v>495</v>
      </c>
      <c r="B36" s="92"/>
      <c r="C36" s="92"/>
      <c r="D36" s="92"/>
      <c r="E36" s="92"/>
      <c r="F36" s="93"/>
      <c r="G36" s="93"/>
    </row>
    <row r="37" spans="1:7">
      <c r="A37" s="96" t="s">
        <v>496</v>
      </c>
      <c r="B37" s="92">
        <v>558</v>
      </c>
      <c r="C37" s="92">
        <v>6650</v>
      </c>
      <c r="D37" s="92">
        <v>13360</v>
      </c>
      <c r="E37" s="92">
        <v>13360</v>
      </c>
      <c r="F37" s="93">
        <f>E37/D37</f>
        <v>1</v>
      </c>
      <c r="G37" s="93">
        <f t="shared" ref="G37:G39" si="1">E37/B37</f>
        <v>23.9426523297491</v>
      </c>
    </row>
    <row r="38" spans="1:7">
      <c r="A38" s="96" t="s">
        <v>497</v>
      </c>
      <c r="B38" s="92">
        <v>330</v>
      </c>
      <c r="C38" s="92"/>
      <c r="D38" s="92">
        <v>127</v>
      </c>
      <c r="E38" s="92">
        <v>127</v>
      </c>
      <c r="F38" s="93">
        <f>E38/D38</f>
        <v>1</v>
      </c>
      <c r="G38" s="93">
        <f t="shared" si="1"/>
        <v>0.384848484848485</v>
      </c>
    </row>
    <row r="39" spans="1:7">
      <c r="A39" s="96" t="s">
        <v>498</v>
      </c>
      <c r="B39" s="92">
        <v>201905</v>
      </c>
      <c r="C39" s="92">
        <v>41520</v>
      </c>
      <c r="D39" s="92">
        <v>353190</v>
      </c>
      <c r="E39" s="92">
        <v>335340</v>
      </c>
      <c r="F39" s="93"/>
      <c r="G39" s="93">
        <f t="shared" si="1"/>
        <v>1.66088011688665</v>
      </c>
    </row>
  </sheetData>
  <autoFilter ref="C4:G39">
    <extLst/>
  </autoFilter>
  <mergeCells count="1">
    <mergeCell ref="A1:G1"/>
  </mergeCells>
  <pageMargins left="0.708661417322835" right="0.708661417322835" top="0.15748031496063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一、2018年一般公共预算收入决算表</vt:lpstr>
      <vt:lpstr>二、2018年一般公共预算支出决算表</vt:lpstr>
      <vt:lpstr>三、2018年一般公共预算本级支出决算表</vt:lpstr>
      <vt:lpstr>四、2018年一般公共预算转移支付决算表（分项目）</vt:lpstr>
      <vt:lpstr>五、2018年一般债务限额和余额情况表</vt:lpstr>
      <vt:lpstr>六、一般公共预算财政拨款“三公”经费支出决算表</vt:lpstr>
      <vt:lpstr>七、2018年政府性基金收入决算表</vt:lpstr>
      <vt:lpstr>八、2018年度政府性基金预算支出决算表</vt:lpstr>
      <vt:lpstr>九、2018年度政府性基金本级支出决算表</vt:lpstr>
      <vt:lpstr>十、2018年南昌市政府性基金转移支付决算表（分地区</vt:lpstr>
      <vt:lpstr>十一、2018年经开区地方政府性基金转移支付决算表（分项目）</vt:lpstr>
      <vt:lpstr>十二、2018年政府专项债务限额和余额表</vt:lpstr>
      <vt:lpstr>十三、2018年国有资本经营预算收入决算表</vt:lpstr>
      <vt:lpstr>十四、2018年国有资本经营预算支出决算表</vt:lpstr>
      <vt:lpstr>十五、2018年社会保险基金预算收入决算表</vt:lpstr>
      <vt:lpstr>十六、2018年社会保险基金预算支出决算表</vt:lpstr>
      <vt:lpstr>十七、2018年社会保险基金预算结余表</vt:lpstr>
      <vt:lpstr>十八、2018经开区一般公共预算税收返还及转移支付决算表（地区</vt:lpstr>
      <vt:lpstr>十九、2018年经开区一般公共预算基本支出决算表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周璇</cp:lastModifiedBy>
  <dcterms:created xsi:type="dcterms:W3CDTF">2006-09-13T11:21:00Z</dcterms:created>
  <dcterms:modified xsi:type="dcterms:W3CDTF">2021-05-25T02:53:56Z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94A29BFB580B4E5899061B57784084F6</vt:lpwstr>
  </property>
</Properties>
</file>