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学徒制预拨（就业补助资金）" sheetId="8" r:id="rId1"/>
    <sheet name="学徒制决算（就业补助资金）" sheetId="9" r:id="rId2"/>
  </sheets>
  <definedNames>
    <definedName name="_xlnm._FilterDatabase" localSheetId="0" hidden="1">'学徒制预拨（就业补助资金）'!$3:$3</definedName>
    <definedName name="_xlnm.Print_Titles" localSheetId="0">'学徒制预拨（就业补助资金）'!$1:$3</definedName>
  </definedNames>
  <calcPr calcId="144525"/>
</workbook>
</file>

<file path=xl/sharedStrings.xml><?xml version="1.0" encoding="utf-8"?>
<sst xmlns="http://schemas.openxmlformats.org/spreadsheetml/2006/main" count="56" uniqueCount="34">
  <si>
    <t>2022年南昌市本级申领拨付第四批职业技能培训补贴公示名单
（第四批次企业新型学徒制预拨）</t>
  </si>
  <si>
    <t>填报时间：2022年9月27日</t>
  </si>
  <si>
    <t>序号</t>
  </si>
  <si>
    <t>培训主体</t>
  </si>
  <si>
    <t>培训内容</t>
  </si>
  <si>
    <t>补贴人数</t>
  </si>
  <si>
    <t>培养
时间</t>
  </si>
  <si>
    <t>2022年预拨第一年40%资金（元）</t>
  </si>
  <si>
    <t>总补贴资金（元）</t>
  </si>
  <si>
    <t>江西江铃汽车集团改装车股份有限公司</t>
  </si>
  <si>
    <t>汽车装调工
（中级）</t>
  </si>
  <si>
    <t>1年</t>
  </si>
  <si>
    <t>江西风向标智能科技有限公司</t>
  </si>
  <si>
    <t>计算机维修工
（中级）</t>
  </si>
  <si>
    <t>江西省红星传媒集团有限公司</t>
  </si>
  <si>
    <t>计算机程序设计员
（高级）</t>
  </si>
  <si>
    <t>南昌红谷滩万达广场商业管理有限公司</t>
  </si>
  <si>
    <t>智能楼宇管理员
（中级）</t>
  </si>
  <si>
    <t>江西变压器科技股份有限公司</t>
  </si>
  <si>
    <t>电工（中级）</t>
  </si>
  <si>
    <t>北方联创通信有限公司</t>
  </si>
  <si>
    <t>汽车维修工
（中级）</t>
  </si>
  <si>
    <t>合计</t>
  </si>
  <si>
    <t>2022年南昌市本级申领拨付第四批职业技能培训补贴公示名单
（第四批次企业新型学徒制决算）</t>
  </si>
  <si>
    <t>已预拨第一年40%资金（元）</t>
  </si>
  <si>
    <t>2022年决算资金(元)</t>
  </si>
  <si>
    <t>江西江铃海外汽车销售服务有限公司</t>
  </si>
  <si>
    <t>汽车维修工
（四级）</t>
  </si>
  <si>
    <t>2年</t>
  </si>
  <si>
    <t>江西省儒林汽车销售服务有限公司</t>
  </si>
  <si>
    <t>江西江铃海外马自达汽车销售服务有限公司</t>
  </si>
  <si>
    <t>江西省福翔汽车有限公司</t>
  </si>
  <si>
    <t>江西省智隆汽车有限公司</t>
  </si>
  <si>
    <t>江西南昌公共交通运输集团有限责任公司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</si>
</sst>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仿宋_GB2312"/>
      <charset val="134"/>
    </font>
    <font>
      <b/>
      <sz val="11"/>
      <color indexed="8"/>
      <name val="微软雅黑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indexed="8"/>
      <name val="黑体"/>
      <charset val="134"/>
    </font>
    <font>
      <sz val="11"/>
      <name val="仿宋_GB2312"/>
      <charset val="134"/>
    </font>
    <font>
      <b/>
      <sz val="11"/>
      <color theme="1"/>
      <name val="仿宋_GB2312"/>
      <charset val="134"/>
    </font>
    <font>
      <sz val="12"/>
      <name val="仿宋_GB2312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1"/>
      <color rgb="FF000000"/>
      <name val="仿宋_GB2312"/>
      <charset val="134"/>
    </font>
    <font>
      <b/>
      <sz val="1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8" applyNumberFormat="0" applyAlignment="0" applyProtection="0">
      <alignment vertical="center"/>
    </xf>
    <xf numFmtId="0" fontId="34" fillId="12" borderId="4" applyNumberFormat="0" applyAlignment="0" applyProtection="0">
      <alignment vertical="center"/>
    </xf>
    <xf numFmtId="0" fontId="35" fillId="13" borderId="9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0" fillId="0" borderId="0"/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9" fillId="2" borderId="2" xfId="38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"/>
  <sheetViews>
    <sheetView tabSelected="1" workbookViewId="0">
      <selection activeCell="A10" sqref="A10:C10"/>
    </sheetView>
  </sheetViews>
  <sheetFormatPr defaultColWidth="9" defaultRowHeight="13.5"/>
  <cols>
    <col min="1" max="1" width="5.75" style="5" customWidth="1"/>
    <col min="2" max="2" width="36" style="6" customWidth="1"/>
    <col min="3" max="3" width="17" style="5" customWidth="1"/>
    <col min="4" max="4" width="8.625" style="5" customWidth="1"/>
    <col min="5" max="5" width="7.5" style="5" customWidth="1"/>
    <col min="6" max="6" width="11.75" style="5" customWidth="1"/>
    <col min="7" max="7" width="10.25" style="5" customWidth="1"/>
    <col min="8" max="16384" width="9" style="5"/>
  </cols>
  <sheetData>
    <row r="1" s="1" customFormat="1" ht="56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28.5" customHeight="1" spans="1:7">
      <c r="A2" s="8" t="s">
        <v>1</v>
      </c>
      <c r="B2" s="8"/>
      <c r="C2" s="8"/>
      <c r="D2" s="8"/>
      <c r="E2" s="8"/>
      <c r="F2" s="8"/>
      <c r="G2" s="8"/>
    </row>
    <row r="3" s="3" customFormat="1" ht="39.95" customHeight="1" spans="1:256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="3" customFormat="1" ht="33" customHeight="1" spans="1:256">
      <c r="A4" s="13">
        <v>1</v>
      </c>
      <c r="B4" s="15" t="s">
        <v>9</v>
      </c>
      <c r="C4" s="24" t="s">
        <v>10</v>
      </c>
      <c r="D4" s="25">
        <v>54</v>
      </c>
      <c r="E4" s="20" t="s">
        <v>11</v>
      </c>
      <c r="F4" s="11">
        <f t="shared" ref="F4:F9" si="0">D4*4000*0.4</f>
        <v>86400</v>
      </c>
      <c r="G4" s="11">
        <f t="shared" ref="G4:G9" si="1">D4*4000</f>
        <v>216000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="3" customFormat="1" ht="33" customHeight="1" spans="1:256">
      <c r="A5" s="13">
        <v>2</v>
      </c>
      <c r="B5" s="26" t="s">
        <v>12</v>
      </c>
      <c r="C5" s="27" t="s">
        <v>13</v>
      </c>
      <c r="D5" s="25">
        <v>55</v>
      </c>
      <c r="E5" s="20" t="s">
        <v>11</v>
      </c>
      <c r="F5" s="11">
        <f t="shared" si="0"/>
        <v>88000</v>
      </c>
      <c r="G5" s="11">
        <f t="shared" si="1"/>
        <v>220000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</row>
    <row r="6" s="3" customFormat="1" ht="33" customHeight="1" spans="1:256">
      <c r="A6" s="13">
        <v>3</v>
      </c>
      <c r="B6" s="26" t="s">
        <v>14</v>
      </c>
      <c r="C6" s="15" t="s">
        <v>15</v>
      </c>
      <c r="D6" s="28">
        <v>60</v>
      </c>
      <c r="E6" s="20" t="s">
        <v>11</v>
      </c>
      <c r="F6" s="11">
        <f>D6*5000*0.4</f>
        <v>120000</v>
      </c>
      <c r="G6" s="11">
        <f>D6*5000</f>
        <v>300000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="3" customFormat="1" ht="33" customHeight="1" spans="1:256">
      <c r="A7" s="13">
        <v>4</v>
      </c>
      <c r="B7" s="29" t="s">
        <v>16</v>
      </c>
      <c r="C7" s="30" t="s">
        <v>17</v>
      </c>
      <c r="D7" s="31">
        <v>82</v>
      </c>
      <c r="E7" s="20" t="s">
        <v>11</v>
      </c>
      <c r="F7" s="11">
        <f t="shared" si="0"/>
        <v>131200</v>
      </c>
      <c r="G7" s="11">
        <f t="shared" si="1"/>
        <v>328000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="23" customFormat="1" ht="33" customHeight="1" spans="1:7">
      <c r="A8" s="13">
        <v>5</v>
      </c>
      <c r="B8" s="32" t="s">
        <v>18</v>
      </c>
      <c r="C8" s="15" t="s">
        <v>19</v>
      </c>
      <c r="D8" s="31">
        <v>152</v>
      </c>
      <c r="E8" s="20" t="s">
        <v>11</v>
      </c>
      <c r="F8" s="11">
        <f t="shared" si="0"/>
        <v>243200</v>
      </c>
      <c r="G8" s="11">
        <f t="shared" si="1"/>
        <v>608000</v>
      </c>
    </row>
    <row r="9" s="23" customFormat="1" ht="33" customHeight="1" spans="1:7">
      <c r="A9" s="13">
        <v>6</v>
      </c>
      <c r="B9" s="15" t="s">
        <v>20</v>
      </c>
      <c r="C9" s="15" t="s">
        <v>21</v>
      </c>
      <c r="D9" s="31">
        <v>112</v>
      </c>
      <c r="E9" s="20" t="s">
        <v>11</v>
      </c>
      <c r="F9" s="11">
        <f t="shared" si="0"/>
        <v>179200</v>
      </c>
      <c r="G9" s="11">
        <f t="shared" si="1"/>
        <v>448000</v>
      </c>
    </row>
    <row r="10" s="23" customFormat="1" ht="30" customHeight="1" spans="1:7">
      <c r="A10" s="21" t="s">
        <v>22</v>
      </c>
      <c r="B10" s="21"/>
      <c r="C10" s="21"/>
      <c r="D10" s="21">
        <f>SUM(D4:D9)</f>
        <v>515</v>
      </c>
      <c r="E10" s="20"/>
      <c r="F10" s="21">
        <f>SUM(F4:F9)</f>
        <v>848000</v>
      </c>
      <c r="G10" s="20"/>
    </row>
  </sheetData>
  <mergeCells count="3">
    <mergeCell ref="A1:G1"/>
    <mergeCell ref="A2:G2"/>
    <mergeCell ref="A10:C10"/>
  </mergeCells>
  <pageMargins left="0.354166666666667" right="0.354166666666667" top="0.786805555555556" bottom="0.78680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"/>
  <sheetViews>
    <sheetView workbookViewId="0">
      <selection activeCell="B8" sqref="B8"/>
    </sheetView>
  </sheetViews>
  <sheetFormatPr defaultColWidth="9" defaultRowHeight="13.5"/>
  <cols>
    <col min="1" max="1" width="5.75" style="5" customWidth="1"/>
    <col min="2" max="2" width="37" style="6" customWidth="1"/>
    <col min="3" max="3" width="16.75" style="5" customWidth="1"/>
    <col min="4" max="5" width="8.625" style="5" customWidth="1"/>
    <col min="6" max="6" width="9.625" style="5" customWidth="1"/>
    <col min="7" max="7" width="10.125" style="5" customWidth="1"/>
    <col min="8" max="16381" width="9" style="5"/>
  </cols>
  <sheetData>
    <row r="1" s="1" customFormat="1" ht="42.95" customHeight="1" spans="1:7">
      <c r="A1" s="7" t="s">
        <v>23</v>
      </c>
      <c r="B1" s="7"/>
      <c r="C1" s="7"/>
      <c r="D1" s="7"/>
      <c r="E1" s="7"/>
      <c r="F1" s="7"/>
      <c r="G1" s="7"/>
    </row>
    <row r="2" s="2" customFormat="1" ht="28.5" customHeight="1" spans="1:7">
      <c r="A2" s="8" t="s">
        <v>1</v>
      </c>
      <c r="B2" s="8"/>
      <c r="C2" s="8"/>
      <c r="D2" s="8"/>
      <c r="E2" s="8"/>
      <c r="F2" s="8"/>
      <c r="G2" s="8"/>
    </row>
    <row r="3" s="3" customFormat="1" ht="51" customHeight="1" spans="1:256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24</v>
      </c>
      <c r="G3" s="11" t="s">
        <v>25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="3" customFormat="1" ht="33" customHeight="1" spans="1:256">
      <c r="A4" s="13">
        <v>1</v>
      </c>
      <c r="B4" s="14" t="s">
        <v>26</v>
      </c>
      <c r="C4" s="15" t="s">
        <v>27</v>
      </c>
      <c r="D4" s="16">
        <v>32</v>
      </c>
      <c r="E4" s="17" t="s">
        <v>28</v>
      </c>
      <c r="F4" s="11">
        <f>60*4000*0.4</f>
        <v>96000</v>
      </c>
      <c r="G4" s="11">
        <f>D4*8000-F4</f>
        <v>160000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="3" customFormat="1" ht="33" customHeight="1" spans="1:256">
      <c r="A5" s="13">
        <v>2</v>
      </c>
      <c r="B5" s="14" t="s">
        <v>29</v>
      </c>
      <c r="C5" s="15" t="s">
        <v>27</v>
      </c>
      <c r="D5" s="16">
        <v>33</v>
      </c>
      <c r="E5" s="17" t="s">
        <v>28</v>
      </c>
      <c r="F5" s="11">
        <f>54*4000*0.4</f>
        <v>86400</v>
      </c>
      <c r="G5" s="11">
        <f>D5*8000-F5</f>
        <v>177600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</row>
    <row r="6" s="3" customFormat="1" ht="33" customHeight="1" spans="1:256">
      <c r="A6" s="13">
        <v>3</v>
      </c>
      <c r="B6" s="14" t="s">
        <v>30</v>
      </c>
      <c r="C6" s="15" t="s">
        <v>27</v>
      </c>
      <c r="D6" s="16">
        <v>23</v>
      </c>
      <c r="E6" s="17" t="s">
        <v>28</v>
      </c>
      <c r="F6" s="11">
        <f>42*4000*0.4</f>
        <v>67200</v>
      </c>
      <c r="G6" s="11">
        <f>D6*8000-F6</f>
        <v>116800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="3" customFormat="1" ht="33" customHeight="1" spans="1:256">
      <c r="A7" s="13">
        <v>4</v>
      </c>
      <c r="B7" s="14" t="s">
        <v>31</v>
      </c>
      <c r="C7" s="15" t="s">
        <v>27</v>
      </c>
      <c r="D7" s="16">
        <v>24</v>
      </c>
      <c r="E7" s="17" t="s">
        <v>28</v>
      </c>
      <c r="F7" s="11">
        <f>56*4000*0.4</f>
        <v>89600</v>
      </c>
      <c r="G7" s="11">
        <f>D7*8000-F7</f>
        <v>102400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="3" customFormat="1" ht="33" customHeight="1" spans="1:256">
      <c r="A8" s="13">
        <v>5</v>
      </c>
      <c r="B8" s="14" t="s">
        <v>32</v>
      </c>
      <c r="C8" s="15" t="s">
        <v>27</v>
      </c>
      <c r="D8" s="16">
        <v>17</v>
      </c>
      <c r="E8" s="17" t="s">
        <v>28</v>
      </c>
      <c r="F8" s="11">
        <f>58*4000*0.4</f>
        <v>92800</v>
      </c>
      <c r="G8" s="11">
        <f>D8*8000-F8</f>
        <v>43200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="3" customFormat="1" ht="33" customHeight="1" spans="1:256">
      <c r="A9" s="13">
        <v>6</v>
      </c>
      <c r="B9" s="18" t="s">
        <v>33</v>
      </c>
      <c r="C9" s="15" t="s">
        <v>27</v>
      </c>
      <c r="D9" s="19">
        <v>952</v>
      </c>
      <c r="E9" s="17" t="s">
        <v>11</v>
      </c>
      <c r="F9" s="11">
        <f>1000*4000*0.4</f>
        <v>1600000</v>
      </c>
      <c r="G9" s="11">
        <f>D9*4000-F9</f>
        <v>2208000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="4" customFormat="1" ht="39" customHeight="1" spans="1:16381">
      <c r="A10" s="20" t="s">
        <v>22</v>
      </c>
      <c r="B10" s="20"/>
      <c r="C10" s="20"/>
      <c r="D10" s="21">
        <f>SUM(D4:D9)</f>
        <v>1081</v>
      </c>
      <c r="E10" s="20"/>
      <c r="F10" s="20"/>
      <c r="G10" s="22">
        <f>SUM(G4:G9)</f>
        <v>2808000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  <c r="XEX10" s="23"/>
      <c r="XEY10" s="23"/>
      <c r="XEZ10" s="23"/>
      <c r="XFA10" s="23"/>
    </row>
    <row r="11" s="5" customFormat="1" ht="21" customHeight="1" spans="2:16383">
      <c r="B11" s="6"/>
      <c r="XFB11"/>
      <c r="XFC11"/>
    </row>
  </sheetData>
  <mergeCells count="3">
    <mergeCell ref="A1:G1"/>
    <mergeCell ref="A2:G2"/>
    <mergeCell ref="A10:C10"/>
  </mergeCells>
  <pageMargins left="0.357638888888889" right="0.35763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学徒制预拨（就业补助资金）</vt:lpstr>
      <vt:lpstr>学徒制决算（就业补助资金）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2020-10-19T13:20:00Z</dcterms:created>
  <cp:lastPrinted>2021-11-06T03:26:00Z</cp:lastPrinted>
  <dcterms:modified xsi:type="dcterms:W3CDTF">2022-09-27T03:08:15Z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B9CE03B2E9A147D5B8A017B77518BABA</vt:lpwstr>
  </property>
</Properties>
</file>